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ropbox (WiLS)\WiLS-wide\WPLC\Financials\Budgets\YTD spreadsheets\"/>
    </mc:Choice>
  </mc:AlternateContent>
  <bookViews>
    <workbookView xWindow="465" yWindow="-90" windowWidth="20730" windowHeight="11655"/>
  </bookViews>
  <sheets>
    <sheet name="WPLC budget" sheetId="1" r:id="rId1"/>
    <sheet name="Expense detail" sheetId="5" r:id="rId2"/>
    <sheet name="Income detail" sheetId="7" r:id="rId3"/>
    <sheet name="Other income detail" sheetId="9" r:id="rId4"/>
    <sheet name="Donations detail" sheetId="8" r:id="rId5"/>
  </sheets>
  <calcPr calcId="152511"/>
</workbook>
</file>

<file path=xl/calcChain.xml><?xml version="1.0" encoding="utf-8"?>
<calcChain xmlns="http://schemas.openxmlformats.org/spreadsheetml/2006/main">
  <c r="AC96" i="5" l="1"/>
  <c r="D24" i="1" s="1"/>
  <c r="J97" i="5" l="1"/>
  <c r="E24" i="1"/>
  <c r="D9" i="1"/>
  <c r="B10" i="9"/>
  <c r="J24" i="7"/>
  <c r="J25" i="7"/>
  <c r="J26" i="7"/>
  <c r="D40" i="7"/>
  <c r="D15" i="7"/>
  <c r="B40" i="7"/>
  <c r="B97" i="5"/>
  <c r="D20" i="1" s="1"/>
  <c r="E20" i="1" s="1"/>
  <c r="M97" i="5"/>
  <c r="D22" i="1" s="1"/>
  <c r="E22" i="1" s="1"/>
  <c r="Q97" i="5"/>
  <c r="D19" i="1" s="1"/>
  <c r="E19" i="1" s="1"/>
  <c r="U97" i="5"/>
  <c r="Y97" i="5"/>
  <c r="D23" i="1" s="1"/>
  <c r="E23" i="1" s="1"/>
  <c r="E97" i="5"/>
  <c r="D21" i="1" s="1"/>
  <c r="E21" i="1" s="1"/>
  <c r="C23" i="1"/>
  <c r="C22" i="1"/>
  <c r="C18" i="1"/>
  <c r="B19" i="7"/>
  <c r="C13" i="1"/>
  <c r="C37" i="1"/>
  <c r="C34" i="1"/>
  <c r="C21" i="1"/>
  <c r="C26" i="1"/>
  <c r="A21" i="8"/>
  <c r="D8" i="1" s="1"/>
  <c r="D13" i="1" s="1"/>
  <c r="D19" i="7"/>
  <c r="E10" i="1"/>
  <c r="I19" i="7"/>
  <c r="G19" i="7"/>
  <c r="E7" i="1"/>
  <c r="E9" i="1"/>
  <c r="E6" i="1"/>
  <c r="D18" i="1"/>
  <c r="E18" i="1" s="1"/>
  <c r="J27" i="7" l="1"/>
  <c r="E8" i="1"/>
  <c r="E13" i="1" s="1"/>
  <c r="D26" i="1"/>
  <c r="D29" i="1" s="1"/>
  <c r="E26" i="1" l="1"/>
</calcChain>
</file>

<file path=xl/sharedStrings.xml><?xml version="1.0" encoding="utf-8"?>
<sst xmlns="http://schemas.openxmlformats.org/spreadsheetml/2006/main" count="218" uniqueCount="185">
  <si>
    <t>Income</t>
  </si>
  <si>
    <t>Member shares</t>
  </si>
  <si>
    <t>Other income</t>
  </si>
  <si>
    <t>Expenses</t>
  </si>
  <si>
    <t>Website</t>
  </si>
  <si>
    <t>Program management</t>
  </si>
  <si>
    <t>OverDrive Content</t>
  </si>
  <si>
    <t>Difference</t>
  </si>
  <si>
    <t>TOTAL</t>
  </si>
  <si>
    <t>Other</t>
  </si>
  <si>
    <t>a.</t>
  </si>
  <si>
    <t>b.</t>
  </si>
  <si>
    <t>c.</t>
  </si>
  <si>
    <t>d.</t>
  </si>
  <si>
    <t>e.</t>
  </si>
  <si>
    <t>f.</t>
  </si>
  <si>
    <t>Budget</t>
  </si>
  <si>
    <t>OverDrive Hosting</t>
  </si>
  <si>
    <t>R&amp;D</t>
  </si>
  <si>
    <t>Year to Date</t>
  </si>
  <si>
    <t>OverDrive Vendor Fees</t>
  </si>
  <si>
    <t>BALANCE</t>
  </si>
  <si>
    <t>Program fees</t>
  </si>
  <si>
    <t>Website hosting</t>
  </si>
  <si>
    <t>Totals</t>
  </si>
  <si>
    <t>R &amp; D</t>
  </si>
  <si>
    <t>g.</t>
  </si>
  <si>
    <t>Eastern Shores</t>
  </si>
  <si>
    <t>Indianhead</t>
  </si>
  <si>
    <t>Winnefox</t>
  </si>
  <si>
    <t>OWLS</t>
  </si>
  <si>
    <t>South Central</t>
  </si>
  <si>
    <t>Northern Waters</t>
  </si>
  <si>
    <t>Manitowoc Calumet</t>
  </si>
  <si>
    <t>Buying pool income from partners: non-LSTA</t>
  </si>
  <si>
    <t>Reserve</t>
  </si>
  <si>
    <t>Invoiced amount</t>
  </si>
  <si>
    <t>Date of invoice</t>
  </si>
  <si>
    <t>Partner</t>
  </si>
  <si>
    <t>Arrowhead</t>
  </si>
  <si>
    <t>Kenosha</t>
  </si>
  <si>
    <t>Lakeshores</t>
  </si>
  <si>
    <t>Mid-Wisconsin</t>
  </si>
  <si>
    <t>Milwaukee</t>
  </si>
  <si>
    <t>Nicolet</t>
  </si>
  <si>
    <t>Southwest Wisconsin</t>
  </si>
  <si>
    <t>Waukesha</t>
  </si>
  <si>
    <t>Winding Rivers</t>
  </si>
  <si>
    <r>
      <rPr>
        <b/>
        <sz val="12"/>
        <color indexed="8"/>
        <rFont val="Calibri"/>
        <family val="2"/>
      </rPr>
      <t>Member shares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Budgeted</t>
    </r>
  </si>
  <si>
    <r>
      <rPr>
        <b/>
        <sz val="12"/>
        <color indexed="8"/>
        <rFont val="Calibri"/>
        <family val="2"/>
      </rPr>
      <t>Buying pool -- non-LSTA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Budgeted</t>
    </r>
  </si>
  <si>
    <t>Invoice #</t>
  </si>
  <si>
    <t>Wisconsin Valley</t>
  </si>
  <si>
    <t>Date paid</t>
  </si>
  <si>
    <t>Price before Credit</t>
  </si>
  <si>
    <t>Credit Amount</t>
  </si>
  <si>
    <t>Donations</t>
  </si>
  <si>
    <t>Amount</t>
  </si>
  <si>
    <t>Date</t>
  </si>
  <si>
    <t>Total</t>
  </si>
  <si>
    <t>Digital content</t>
  </si>
  <si>
    <t>*Carryover</t>
  </si>
  <si>
    <t xml:space="preserve">What </t>
  </si>
  <si>
    <t>*2014 Carryover  allocated to the following expense categories:</t>
  </si>
  <si>
    <t>Digital Content **</t>
  </si>
  <si>
    <t>0669-144318703-120914</t>
  </si>
  <si>
    <t>0669-150040293-120914</t>
  </si>
  <si>
    <t>0669-223035843-121514</t>
  </si>
  <si>
    <t>0669-223216700-121514</t>
  </si>
  <si>
    <t>0669-223107080-121514</t>
  </si>
  <si>
    <t>0669-223531557-121514</t>
  </si>
  <si>
    <t>0669-094617267-121914</t>
  </si>
  <si>
    <t>0669-095337387-121914</t>
  </si>
  <si>
    <t>0669-154731633-011515</t>
  </si>
  <si>
    <t>0669-172614960-012015</t>
  </si>
  <si>
    <t>0669-173307410-012015</t>
  </si>
  <si>
    <t>0669-173459867-012015</t>
  </si>
  <si>
    <t>0669-172328473-012015</t>
  </si>
  <si>
    <t>0669-094418320-012115</t>
  </si>
  <si>
    <t>0669-094911507-012115</t>
  </si>
  <si>
    <t>0669-234421200-013115</t>
  </si>
  <si>
    <t>0669-235044830-013115</t>
  </si>
  <si>
    <t>0669-235139780-013115</t>
  </si>
  <si>
    <t>0669-235348473-013115</t>
  </si>
  <si>
    <t>0669-235605460-013115</t>
  </si>
  <si>
    <t>0669-235808853-013115</t>
  </si>
  <si>
    <t>H-0026536</t>
  </si>
  <si>
    <t>MARC Records, 0000375221</t>
  </si>
  <si>
    <t>0669-002230193-020115</t>
  </si>
  <si>
    <t>0669-000009780-020115</t>
  </si>
  <si>
    <t>0669-104933753-021715</t>
  </si>
  <si>
    <t>0669-110243147-021715</t>
  </si>
  <si>
    <t>0669-110629507-021715</t>
  </si>
  <si>
    <t>0669-114954700-021715</t>
  </si>
  <si>
    <t>0669-120841997-021715</t>
  </si>
  <si>
    <t>0669-113702200-022415</t>
  </si>
  <si>
    <t>0669-115925847-022415</t>
  </si>
  <si>
    <t>0669-120006310-022415</t>
  </si>
  <si>
    <t>0669-120328253-022415</t>
  </si>
  <si>
    <t>MARC Records, 0000380850</t>
  </si>
  <si>
    <t>0669-130620080-031115</t>
  </si>
  <si>
    <t>0669-130711310-031115</t>
  </si>
  <si>
    <t>0669-130748407-031115</t>
  </si>
  <si>
    <t>0669-130902170-031115</t>
  </si>
  <si>
    <t>0669-131050863-031115</t>
  </si>
  <si>
    <t>0669-131239637-031115</t>
  </si>
  <si>
    <t>0669-094031867-032615</t>
  </si>
  <si>
    <t>0669-104227947-032615</t>
  </si>
  <si>
    <t>0669-104256653-032615</t>
  </si>
  <si>
    <t>0669-110229150-032615</t>
  </si>
  <si>
    <t>0669-112854863-032615</t>
  </si>
  <si>
    <t>0669-113058250-032615</t>
  </si>
  <si>
    <t>Waukesha Breakdown</t>
  </si>
  <si>
    <t>Big Bend</t>
  </si>
  <si>
    <t>Brookfield</t>
  </si>
  <si>
    <t>Butler</t>
  </si>
  <si>
    <t>Delafield</t>
  </si>
  <si>
    <t>Eagle (Alice Baker)</t>
  </si>
  <si>
    <t>Elm Grove</t>
  </si>
  <si>
    <t>Hartland</t>
  </si>
  <si>
    <t>Menomonee Falls</t>
  </si>
  <si>
    <t>Mukwonago</t>
  </si>
  <si>
    <t>Muskego</t>
  </si>
  <si>
    <t>New Berlin</t>
  </si>
  <si>
    <t>North Lake (Town Hall)</t>
  </si>
  <si>
    <t>Oconomowoc</t>
  </si>
  <si>
    <t>Pewaukee</t>
  </si>
  <si>
    <t>Sussex (Pauline Haass)</t>
  </si>
  <si>
    <t>Waukesha Public</t>
  </si>
  <si>
    <t>WCFLS</t>
  </si>
  <si>
    <t>see below</t>
  </si>
  <si>
    <t>MARC Records, 0000386465</t>
  </si>
  <si>
    <t>OverDrive Credit</t>
  </si>
  <si>
    <t>Bylaws review</t>
  </si>
  <si>
    <t>**$5,000 reserved for local content.</t>
  </si>
  <si>
    <t>Amount Received To-Date</t>
  </si>
  <si>
    <t>Waukesha non-LSTA</t>
  </si>
  <si>
    <t>Member Shares</t>
  </si>
  <si>
    <t>Buying Pool -- non-LSTA</t>
  </si>
  <si>
    <t>0669-170617597-042015</t>
  </si>
  <si>
    <t>0669-171124577-042015</t>
  </si>
  <si>
    <t>0669-171947637-042015</t>
  </si>
  <si>
    <t>0669-172100713-042015</t>
  </si>
  <si>
    <t>0669-172216173-042015</t>
  </si>
  <si>
    <t>0669-172253900-042015</t>
  </si>
  <si>
    <t>0669-172343100-042015</t>
  </si>
  <si>
    <t>0669-000101810-042115</t>
  </si>
  <si>
    <t>0669-000053517-042315</t>
  </si>
  <si>
    <t>0669-000055627-042415</t>
  </si>
  <si>
    <t>0669-000059033-042815</t>
  </si>
  <si>
    <t>0669-000056553-042915</t>
  </si>
  <si>
    <t>MARC Records, 0000392158</t>
  </si>
  <si>
    <t>H-0027856</t>
  </si>
  <si>
    <t>Little Creek Press, 1.31.15</t>
  </si>
  <si>
    <t>MARC Records, 0000397701</t>
  </si>
  <si>
    <t>Local Content</t>
  </si>
  <si>
    <t>Date Paid</t>
  </si>
  <si>
    <t>0669-000108777-050515</t>
  </si>
  <si>
    <t>0669-141410690-052015</t>
  </si>
  <si>
    <t>0669-142007967-052015</t>
  </si>
  <si>
    <r>
      <t>0669-142312140-052015</t>
    </r>
    <r>
      <rPr>
        <sz val="10"/>
        <color rgb="FF222222"/>
        <rFont val="Arial"/>
        <family val="2"/>
      </rPr>
      <t> </t>
    </r>
  </si>
  <si>
    <t>0669-142612987-052015</t>
  </si>
  <si>
    <t>0669-144201990-052015</t>
  </si>
  <si>
    <t>0669-163306100-052015</t>
  </si>
  <si>
    <t>0669-164211797-052015</t>
  </si>
  <si>
    <t>0669-170638987-052015</t>
  </si>
  <si>
    <t>0669-170710320-052015</t>
  </si>
  <si>
    <t>0669-000056717-051515</t>
  </si>
  <si>
    <t>0669-000054720-052115</t>
  </si>
  <si>
    <t>0669-000104120-052615</t>
  </si>
  <si>
    <t>0669-000054737-053015</t>
  </si>
  <si>
    <t>0669-000056637-060115</t>
  </si>
  <si>
    <r>
      <t>0669-000104933-060215</t>
    </r>
    <r>
      <rPr>
        <sz val="10"/>
        <color rgb="FF222222"/>
        <rFont val="Arial"/>
        <family val="2"/>
      </rPr>
      <t> </t>
    </r>
  </si>
  <si>
    <t>0669-232920080-060715</t>
  </si>
  <si>
    <t>0669-233122820-060715</t>
  </si>
  <si>
    <t>0669-233402250-060715</t>
  </si>
  <si>
    <t>0669-234928970-060715</t>
  </si>
  <si>
    <t>0669-233816120-060715</t>
  </si>
  <si>
    <r>
      <t>0669-000103707-060915</t>
    </r>
    <r>
      <rPr>
        <sz val="10"/>
        <color rgb="FF222222"/>
        <rFont val="Arial"/>
        <family val="2"/>
      </rPr>
      <t> </t>
    </r>
  </si>
  <si>
    <t>0669-000103913-060915</t>
  </si>
  <si>
    <t>0669-000106110-061615*</t>
  </si>
  <si>
    <t>0669-000106297-061615*</t>
  </si>
  <si>
    <t>* credit from WMV/WMA Sunset (should total $6651)</t>
  </si>
  <si>
    <t>99 Designs Logo design work, march/april</t>
  </si>
  <si>
    <t>MARC Records, 0000403730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</si>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</sst>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color rgb="FF222222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6">
    <xf numFmtId="0" fontId="0" fillId="0" borderId="0" xfId="0"/>
    <xf numFmtId="15" fontId="0" fillId="0" borderId="0" xfId="0" applyNumberFormat="1"/>
    <xf numFmtId="44" fontId="7" fillId="0" borderId="0" xfId="1" applyFont="1"/>
    <xf numFmtId="164" fontId="7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1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14" fontId="8" fillId="0" borderId="0" xfId="0" applyNumberFormat="1" applyFont="1"/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6" fontId="4" fillId="0" borderId="0" xfId="0" applyNumberFormat="1" applyFont="1"/>
    <xf numFmtId="6" fontId="9" fillId="0" borderId="0" xfId="1" applyNumberFormat="1" applyFont="1"/>
    <xf numFmtId="0" fontId="6" fillId="0" borderId="0" xfId="0" applyFont="1"/>
    <xf numFmtId="14" fontId="0" fillId="0" borderId="0" xfId="0" applyNumberFormat="1" applyAlignment="1">
      <alignment wrapText="1"/>
    </xf>
    <xf numFmtId="164" fontId="1" fillId="0" borderId="0" xfId="1" applyNumberFormat="1" applyFont="1"/>
    <xf numFmtId="0" fontId="11" fillId="0" borderId="0" xfId="0" applyFont="1"/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1" applyFont="1"/>
    <xf numFmtId="0" fontId="17" fillId="0" borderId="0" xfId="0" applyFont="1"/>
    <xf numFmtId="0" fontId="0" fillId="0" borderId="0" xfId="0"/>
    <xf numFmtId="164" fontId="0" fillId="0" borderId="0" xfId="0" applyNumberFormat="1"/>
    <xf numFmtId="6" fontId="0" fillId="0" borderId="0" xfId="0" applyNumberFormat="1"/>
    <xf numFmtId="44" fontId="7" fillId="0" borderId="0" xfId="1" applyNumberFormat="1" applyFont="1"/>
    <xf numFmtId="44" fontId="15" fillId="0" borderId="0" xfId="0" applyNumberFormat="1" applyFont="1"/>
    <xf numFmtId="44" fontId="18" fillId="0" borderId="0" xfId="0" applyNumberFormat="1" applyFont="1" applyAlignment="1">
      <alignment wrapText="1"/>
    </xf>
    <xf numFmtId="44" fontId="16" fillId="0" borderId="0" xfId="0" applyNumberFormat="1" applyFont="1"/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9" fillId="0" borderId="0" xfId="0" applyFont="1"/>
    <xf numFmtId="0" fontId="11" fillId="0" borderId="0" xfId="0" applyFont="1" applyFill="1"/>
    <xf numFmtId="14" fontId="3" fillId="0" borderId="0" xfId="0" applyNumberFormat="1" applyFont="1" applyFill="1" applyAlignment="1">
      <alignment wrapText="1"/>
    </xf>
    <xf numFmtId="0" fontId="14" fillId="0" borderId="0" xfId="0" applyFont="1" applyFill="1"/>
    <xf numFmtId="44" fontId="14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14" fontId="0" fillId="0" borderId="0" xfId="0" applyNumberFormat="1" applyFill="1"/>
    <xf numFmtId="44" fontId="0" fillId="0" borderId="0" xfId="0" applyNumberFormat="1" applyFill="1"/>
    <xf numFmtId="6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4" fontId="3" fillId="3" borderId="0" xfId="0" applyNumberFormat="1" applyFont="1" applyFill="1" applyAlignment="1">
      <alignment wrapText="1"/>
    </xf>
    <xf numFmtId="0" fontId="20" fillId="0" borderId="0" xfId="0" applyNumberFormat="1" applyFont="1" applyFill="1"/>
    <xf numFmtId="14" fontId="20" fillId="0" borderId="0" xfId="0" applyNumberFormat="1" applyFont="1" applyFill="1"/>
    <xf numFmtId="44" fontId="20" fillId="3" borderId="0" xfId="2" applyFont="1" applyFill="1"/>
    <xf numFmtId="0" fontId="20" fillId="0" borderId="0" xfId="2" applyNumberFormat="1" applyFont="1" applyFill="1"/>
    <xf numFmtId="44" fontId="20" fillId="0" borderId="0" xfId="0" applyNumberFormat="1" applyFont="1" applyFill="1"/>
    <xf numFmtId="14" fontId="21" fillId="0" borderId="0" xfId="2" applyNumberFormat="1" applyFont="1" applyFill="1"/>
    <xf numFmtId="44" fontId="21" fillId="0" borderId="0" xfId="1" applyNumberFormat="1" applyFont="1" applyFill="1"/>
    <xf numFmtId="6" fontId="20" fillId="0" borderId="0" xfId="0" applyNumberFormat="1" applyFont="1" applyFill="1"/>
    <xf numFmtId="0" fontId="20" fillId="0" borderId="0" xfId="0" applyFont="1" applyFill="1"/>
    <xf numFmtId="8" fontId="0" fillId="0" borderId="0" xfId="0" applyNumberFormat="1"/>
    <xf numFmtId="0" fontId="22" fillId="0" borderId="0" xfId="0" applyFont="1"/>
    <xf numFmtId="44" fontId="3" fillId="3" borderId="0" xfId="1" applyFont="1" applyFill="1" applyAlignment="1">
      <alignment wrapText="1"/>
    </xf>
    <xf numFmtId="44" fontId="0" fillId="0" borderId="0" xfId="1" applyFont="1" applyFill="1"/>
    <xf numFmtId="0" fontId="22" fillId="0" borderId="0" xfId="0" applyFont="1" applyFill="1"/>
    <xf numFmtId="44" fontId="20" fillId="0" borderId="0" xfId="2" applyNumberFormat="1" applyFont="1" applyFill="1"/>
    <xf numFmtId="44" fontId="21" fillId="0" borderId="0" xfId="2" applyNumberFormat="1" applyFont="1" applyFill="1"/>
    <xf numFmtId="44" fontId="20" fillId="0" borderId="0" xfId="1" applyNumberFormat="1" applyFont="1" applyFill="1"/>
    <xf numFmtId="14" fontId="14" fillId="0" borderId="0" xfId="0" applyNumberFormat="1" applyFont="1" applyFill="1"/>
    <xf numFmtId="1" fontId="14" fillId="0" borderId="0" xfId="0" applyNumberFormat="1" applyFont="1" applyFill="1"/>
    <xf numFmtId="1" fontId="20" fillId="0" borderId="0" xfId="0" applyNumberFormat="1" applyFont="1" applyFill="1"/>
    <xf numFmtId="1" fontId="21" fillId="0" borderId="0" xfId="2" applyNumberFormat="1" applyFont="1" applyFill="1"/>
    <xf numFmtId="1" fontId="0" fillId="0" borderId="0" xfId="1" applyNumberFormat="1" applyFont="1" applyFill="1"/>
    <xf numFmtId="44" fontId="3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14" fontId="24" fillId="0" borderId="0" xfId="0" applyNumberFormat="1" applyFont="1"/>
    <xf numFmtId="14" fontId="0" fillId="0" borderId="0" xfId="0" applyNumberFormat="1" applyAlignment="1"/>
    <xf numFmtId="165" fontId="20" fillId="3" borderId="0" xfId="1" applyNumberFormat="1" applyFont="1" applyFill="1"/>
    <xf numFmtId="0" fontId="17" fillId="0" borderId="0" xfId="0" applyFont="1" applyAlignment="1"/>
    <xf numFmtId="0" fontId="8" fillId="0" borderId="0" xfId="1" applyNumberFormat="1" applyFont="1" applyAlignment="1">
      <alignment wrapText="1"/>
    </xf>
    <xf numFmtId="0" fontId="0" fillId="0" borderId="0" xfId="0" applyNumberFormat="1"/>
    <xf numFmtId="0" fontId="1" fillId="0" borderId="0" xfId="1" applyNumberFormat="1" applyFont="1" applyAlignment="1">
      <alignment wrapText="1"/>
    </xf>
    <xf numFmtId="0" fontId="0" fillId="0" borderId="0" xfId="0" applyNumberFormat="1" applyFont="1"/>
    <xf numFmtId="44" fontId="15" fillId="0" borderId="0" xfId="0" applyNumberFormat="1" applyFont="1" applyFill="1"/>
    <xf numFmtId="0" fontId="25" fillId="0" borderId="0" xfId="0" applyFont="1"/>
    <xf numFmtId="0" fontId="25" fillId="0" borderId="0" xfId="0" applyFont="1" applyFill="1"/>
    <xf numFmtId="44" fontId="11" fillId="0" borderId="0" xfId="1" applyFont="1" applyFill="1"/>
    <xf numFmtId="44" fontId="11" fillId="0" borderId="0" xfId="0" applyNumberFormat="1" applyFont="1" applyFill="1"/>
    <xf numFmtId="0" fontId="0" fillId="0" borderId="0" xfId="0" applyFont="1"/>
    <xf numFmtId="44" fontId="0" fillId="0" borderId="0" xfId="0" applyNumberFormat="1" applyFont="1"/>
    <xf numFmtId="0" fontId="17" fillId="0" borderId="0" xfId="0" applyFont="1" applyAlignment="1">
      <alignment wrapText="1"/>
    </xf>
    <xf numFmtId="44" fontId="8" fillId="0" borderId="0" xfId="0" applyNumberFormat="1" applyFont="1"/>
    <xf numFmtId="44" fontId="17" fillId="0" borderId="0" xfId="0" applyNumberFormat="1" applyFont="1" applyAlignment="1"/>
    <xf numFmtId="44" fontId="0" fillId="0" borderId="0" xfId="1" applyNumberFormat="1" applyFont="1"/>
  </cellXfs>
  <cellStyles count="6">
    <cellStyle name="Comma 2" xfId="4"/>
    <cellStyle name="Comma 3" xfId="3"/>
    <cellStyle name="Currency" xfId="1" builtinId="4"/>
    <cellStyle name="Currency 2" xfId="2"/>
    <cellStyle name="Currency 3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showWhiteSpace="0" view="pageLayout" topLeftCell="A15" workbookViewId="0">
      <selection activeCell="D11" sqref="D11"/>
    </sheetView>
  </sheetViews>
  <sheetFormatPr defaultRowHeight="15" x14ac:dyDescent="0.25"/>
  <cols>
    <col min="1" max="1" width="2.7109375" bestFit="1" customWidth="1"/>
    <col min="2" max="2" width="29" style="5" bestFit="1" customWidth="1"/>
    <col min="3" max="3" width="13.28515625" bestFit="1" customWidth="1"/>
    <col min="4" max="4" width="15.5703125" bestFit="1" customWidth="1"/>
    <col min="5" max="5" width="14" bestFit="1" customWidth="1"/>
    <col min="6" max="6" width="13.28515625" bestFit="1" customWidth="1"/>
    <col min="7" max="8" width="13.28515625" customWidth="1"/>
    <col min="9" max="9" width="54.7109375" style="5" customWidth="1"/>
  </cols>
  <sheetData>
    <row r="2" spans="1:9" x14ac:dyDescent="0.25">
      <c r="C2" s="1"/>
    </row>
    <row r="3" spans="1:9" ht="18.75" x14ac:dyDescent="0.3">
      <c r="C3" s="15" t="s">
        <v>16</v>
      </c>
      <c r="D3" s="16" t="s">
        <v>19</v>
      </c>
      <c r="E3" s="17" t="s">
        <v>7</v>
      </c>
      <c r="G3" s="13"/>
      <c r="H3" s="13"/>
    </row>
    <row r="4" spans="1:9" ht="15.75" x14ac:dyDescent="0.25">
      <c r="B4" s="8" t="s">
        <v>0</v>
      </c>
      <c r="C4" s="6"/>
      <c r="D4" s="6"/>
      <c r="E4" s="6"/>
      <c r="F4" s="6"/>
      <c r="G4" s="18"/>
      <c r="H4" s="20"/>
      <c r="I4" s="8"/>
    </row>
    <row r="5" spans="1:9" ht="15.75" x14ac:dyDescent="0.25">
      <c r="E5" s="2"/>
      <c r="F5" s="2"/>
      <c r="G5" s="19"/>
      <c r="H5" s="2"/>
    </row>
    <row r="6" spans="1:9" ht="17.25" customHeight="1" x14ac:dyDescent="0.25">
      <c r="A6" t="s">
        <v>10</v>
      </c>
      <c r="B6" s="5" t="s">
        <v>1</v>
      </c>
      <c r="C6" s="3">
        <v>86001</v>
      </c>
      <c r="D6" s="3">
        <v>86001</v>
      </c>
      <c r="E6" s="3">
        <f>D6-C6</f>
        <v>0</v>
      </c>
      <c r="F6" s="22"/>
      <c r="G6" s="3"/>
      <c r="H6" s="3"/>
    </row>
    <row r="7" spans="1:9" ht="19.5" customHeight="1" x14ac:dyDescent="0.25">
      <c r="A7" t="s">
        <v>11</v>
      </c>
      <c r="B7" s="5" t="s">
        <v>60</v>
      </c>
      <c r="C7" s="3">
        <v>139971.18999999971</v>
      </c>
      <c r="D7" s="3">
        <v>139971.19</v>
      </c>
      <c r="E7" s="3">
        <f>D7-C7</f>
        <v>2.9103830456733704E-10</v>
      </c>
      <c r="F7" s="3"/>
      <c r="G7" s="3"/>
      <c r="H7" s="3"/>
    </row>
    <row r="8" spans="1:9" s="29" customFormat="1" ht="19.5" customHeight="1" x14ac:dyDescent="0.25">
      <c r="A8" s="29" t="s">
        <v>12</v>
      </c>
      <c r="B8" s="5" t="s">
        <v>55</v>
      </c>
      <c r="C8" s="3">
        <v>0</v>
      </c>
      <c r="D8" s="3">
        <f>'Donations detail'!A21</f>
        <v>300</v>
      </c>
      <c r="E8" s="3">
        <f>D8-C8</f>
        <v>300</v>
      </c>
      <c r="F8" s="3"/>
      <c r="G8" s="3"/>
      <c r="H8" s="3"/>
      <c r="I8" s="5"/>
    </row>
    <row r="9" spans="1:9" x14ac:dyDescent="0.25">
      <c r="A9" t="s">
        <v>12</v>
      </c>
      <c r="B9" s="5" t="s">
        <v>2</v>
      </c>
      <c r="C9" s="3">
        <v>0</v>
      </c>
      <c r="D9" s="3">
        <f>'Other income detail'!B10</f>
        <v>0</v>
      </c>
      <c r="E9" s="3">
        <f>D9-C9</f>
        <v>0</v>
      </c>
      <c r="F9" s="3"/>
      <c r="G9" s="3"/>
      <c r="H9" s="3"/>
    </row>
    <row r="10" spans="1:9" ht="30" x14ac:dyDescent="0.25">
      <c r="A10" s="25" t="s">
        <v>13</v>
      </c>
      <c r="B10" s="5" t="s">
        <v>34</v>
      </c>
      <c r="C10" s="3">
        <v>1000000</v>
      </c>
      <c r="D10" s="3">
        <v>1000002</v>
      </c>
      <c r="E10" s="3">
        <f t="shared" ref="E10" si="0">D10-C10</f>
        <v>2</v>
      </c>
      <c r="F10" s="22"/>
      <c r="G10" s="3"/>
      <c r="H10" s="3"/>
    </row>
    <row r="11" spans="1:9" s="25" customFormat="1" x14ac:dyDescent="0.25">
      <c r="B11" s="5"/>
      <c r="C11" s="3"/>
      <c r="D11" s="3"/>
      <c r="E11" s="3"/>
      <c r="F11" s="3"/>
      <c r="G11" s="3"/>
      <c r="H11" s="3"/>
      <c r="I11" s="5"/>
    </row>
    <row r="12" spans="1:9" s="24" customFormat="1" x14ac:dyDescent="0.25">
      <c r="B12" s="5"/>
      <c r="C12" s="3"/>
      <c r="D12" s="3"/>
      <c r="E12" s="3"/>
      <c r="F12" s="3"/>
      <c r="G12" s="3"/>
      <c r="H12" s="3"/>
      <c r="I12" s="5"/>
    </row>
    <row r="13" spans="1:9" ht="18" customHeight="1" x14ac:dyDescent="0.25">
      <c r="B13" s="9" t="s">
        <v>8</v>
      </c>
      <c r="C13" s="4">
        <f>SUM(C6:C12)</f>
        <v>1225972.1899999997</v>
      </c>
      <c r="D13" s="4">
        <f>SUM(D6:D11)</f>
        <v>1226274.19</v>
      </c>
      <c r="E13" s="4">
        <f>SUM(E6:E10)</f>
        <v>302.00000000029104</v>
      </c>
      <c r="F13" s="4"/>
      <c r="G13" s="4"/>
      <c r="H13" s="4"/>
    </row>
    <row r="14" spans="1:9" x14ac:dyDescent="0.25">
      <c r="C14" s="4"/>
    </row>
    <row r="15" spans="1:9" x14ac:dyDescent="0.25">
      <c r="C15" s="4"/>
    </row>
    <row r="16" spans="1:9" s="6" customFormat="1" ht="15.75" x14ac:dyDescent="0.25">
      <c r="B16" s="8" t="s">
        <v>3</v>
      </c>
      <c r="F16" s="8"/>
      <c r="G16" s="8"/>
      <c r="I16" s="8"/>
    </row>
    <row r="17" spans="1:9" s="6" customFormat="1" ht="15.75" x14ac:dyDescent="0.25">
      <c r="B17" s="8"/>
      <c r="F17" s="8"/>
      <c r="G17" s="8"/>
      <c r="I17" s="8"/>
    </row>
    <row r="18" spans="1:9" x14ac:dyDescent="0.25">
      <c r="A18" t="s">
        <v>10</v>
      </c>
      <c r="B18" s="5" t="s">
        <v>4</v>
      </c>
      <c r="C18" s="3">
        <f>1000+C33</f>
        <v>1904.96</v>
      </c>
      <c r="D18" s="3">
        <f>'Expense detail'!U97</f>
        <v>1000</v>
      </c>
      <c r="E18" s="3">
        <f t="shared" ref="E18:E24" si="1">C18-D18</f>
        <v>904.96</v>
      </c>
      <c r="F18" s="7"/>
      <c r="G18" s="7"/>
      <c r="H18" s="7"/>
    </row>
    <row r="19" spans="1:9" ht="24.75" customHeight="1" x14ac:dyDescent="0.25">
      <c r="A19" t="s">
        <v>11</v>
      </c>
      <c r="B19" s="5" t="s">
        <v>5</v>
      </c>
      <c r="C19" s="3">
        <v>52000</v>
      </c>
      <c r="D19" s="3">
        <f>'Expense detail'!Q97</f>
        <v>0</v>
      </c>
      <c r="E19" s="3">
        <f t="shared" si="1"/>
        <v>52000</v>
      </c>
      <c r="F19" s="7"/>
      <c r="G19" s="7"/>
      <c r="H19" s="7"/>
    </row>
    <row r="20" spans="1:9" x14ac:dyDescent="0.25">
      <c r="A20" t="s">
        <v>12</v>
      </c>
      <c r="B20" s="5" t="s">
        <v>20</v>
      </c>
      <c r="C20" s="3">
        <v>18000</v>
      </c>
      <c r="D20" s="3">
        <f>'Expense detail'!B97</f>
        <v>9000</v>
      </c>
      <c r="E20" s="3">
        <f>C20-D20</f>
        <v>9000</v>
      </c>
      <c r="F20" s="7"/>
      <c r="G20" s="7"/>
      <c r="H20" s="7"/>
    </row>
    <row r="21" spans="1:9" ht="29.25" customHeight="1" x14ac:dyDescent="0.25">
      <c r="A21" t="s">
        <v>13</v>
      </c>
      <c r="B21" s="5" t="s">
        <v>63</v>
      </c>
      <c r="C21" s="22">
        <f>1000001+C34</f>
        <v>1111859.56</v>
      </c>
      <c r="D21" s="3">
        <f>SUM('Expense detail'!E97,'Expense detail'!J97)</f>
        <v>616793.77</v>
      </c>
      <c r="E21" s="3">
        <f t="shared" si="1"/>
        <v>495065.79000000004</v>
      </c>
      <c r="F21" s="7"/>
      <c r="G21" s="7"/>
      <c r="H21" s="7"/>
    </row>
    <row r="22" spans="1:9" ht="18" customHeight="1" x14ac:dyDescent="0.25">
      <c r="A22" t="s">
        <v>14</v>
      </c>
      <c r="B22" s="5" t="s">
        <v>25</v>
      </c>
      <c r="C22" s="3">
        <f>5000+C35</f>
        <v>14984.92</v>
      </c>
      <c r="D22" s="3">
        <f>'Expense detail'!M97</f>
        <v>0</v>
      </c>
      <c r="E22" s="3">
        <f t="shared" si="1"/>
        <v>14984.92</v>
      </c>
      <c r="F22" s="7"/>
      <c r="G22" s="7"/>
      <c r="H22" s="7"/>
    </row>
    <row r="23" spans="1:9" ht="18" customHeight="1" x14ac:dyDescent="0.25">
      <c r="A23" t="s">
        <v>15</v>
      </c>
      <c r="B23" s="5" t="s">
        <v>35</v>
      </c>
      <c r="C23" s="3">
        <f>10000+17222.75</f>
        <v>27222.75</v>
      </c>
      <c r="D23" s="3">
        <f>'Expense detail'!Y97</f>
        <v>396.5</v>
      </c>
      <c r="E23" s="3">
        <f t="shared" si="1"/>
        <v>26826.25</v>
      </c>
      <c r="F23" s="7"/>
      <c r="G23" s="7"/>
      <c r="H23" s="7"/>
    </row>
    <row r="24" spans="1:9" ht="18" customHeight="1" x14ac:dyDescent="0.25">
      <c r="A24" t="s">
        <v>26</v>
      </c>
      <c r="B24" s="5" t="s">
        <v>9</v>
      </c>
      <c r="C24" s="3">
        <v>0</v>
      </c>
      <c r="D24" s="3">
        <f>'Expense detail'!AC96</f>
        <v>299</v>
      </c>
      <c r="E24" s="3">
        <f t="shared" si="1"/>
        <v>-299</v>
      </c>
      <c r="F24" s="7"/>
      <c r="G24" s="7"/>
      <c r="H24" s="7"/>
    </row>
    <row r="25" spans="1:9" s="25" customFormat="1" ht="18" customHeight="1" x14ac:dyDescent="0.25">
      <c r="B25" s="5"/>
      <c r="C25" s="3"/>
      <c r="D25" s="3"/>
      <c r="E25" s="3"/>
      <c r="F25" s="7"/>
      <c r="G25" s="7"/>
      <c r="H25" s="7"/>
      <c r="I25" s="5"/>
    </row>
    <row r="26" spans="1:9" ht="18" customHeight="1" x14ac:dyDescent="0.25">
      <c r="B26" s="12" t="s">
        <v>8</v>
      </c>
      <c r="C26" s="3">
        <f>SUM(C18:C25)</f>
        <v>1225972.19</v>
      </c>
      <c r="D26" s="3">
        <f>SUM(D18:D24)</f>
        <v>627489.27</v>
      </c>
      <c r="E26" s="3">
        <f>C26-D26</f>
        <v>598482.91999999993</v>
      </c>
      <c r="F26" s="7"/>
      <c r="G26" s="7"/>
      <c r="H26" s="7"/>
    </row>
    <row r="27" spans="1:9" ht="18" customHeight="1" x14ac:dyDescent="0.25"/>
    <row r="28" spans="1:9" s="25" customFormat="1" ht="18" customHeight="1" x14ac:dyDescent="0.25">
      <c r="B28" s="5"/>
      <c r="I28" s="5"/>
    </row>
    <row r="29" spans="1:9" x14ac:dyDescent="0.25">
      <c r="B29" s="12" t="s">
        <v>21</v>
      </c>
      <c r="D29" s="4">
        <f>D13-D26</f>
        <v>598784.91999999993</v>
      </c>
    </row>
    <row r="32" spans="1:9" ht="45" x14ac:dyDescent="0.25">
      <c r="B32" s="5" t="s">
        <v>62</v>
      </c>
    </row>
    <row r="33" spans="2:5" x14ac:dyDescent="0.25">
      <c r="B33" s="36" t="s">
        <v>4</v>
      </c>
      <c r="C33" s="60">
        <v>904.96</v>
      </c>
    </row>
    <row r="34" spans="2:5" x14ac:dyDescent="0.25">
      <c r="B34" s="36" t="s">
        <v>59</v>
      </c>
      <c r="C34" s="60">
        <f>102226.56+1180+8449+3</f>
        <v>111858.56</v>
      </c>
      <c r="D34" s="30"/>
    </row>
    <row r="35" spans="2:5" x14ac:dyDescent="0.25">
      <c r="B35" s="36" t="s">
        <v>18</v>
      </c>
      <c r="C35" s="60">
        <v>9984.92</v>
      </c>
    </row>
    <row r="36" spans="2:5" x14ac:dyDescent="0.25">
      <c r="B36" s="36" t="s">
        <v>35</v>
      </c>
      <c r="C36" s="60">
        <v>17222.75</v>
      </c>
    </row>
    <row r="37" spans="2:5" x14ac:dyDescent="0.25">
      <c r="B37" s="36"/>
      <c r="C37" s="60">
        <f>SUM(C33:C36)</f>
        <v>139971.19</v>
      </c>
    </row>
    <row r="38" spans="2:5" ht="30" x14ac:dyDescent="0.25">
      <c r="B38" s="37" t="s">
        <v>133</v>
      </c>
    </row>
    <row r="39" spans="2:5" x14ac:dyDescent="0.25">
      <c r="C39" s="10"/>
      <c r="E39" s="31"/>
    </row>
    <row r="40" spans="2:5" x14ac:dyDescent="0.25">
      <c r="E40" s="31"/>
    </row>
  </sheetData>
  <phoneticPr fontId="5" type="noConversion"/>
  <printOptions gridLines="1"/>
  <pageMargins left="0.7" right="0.7" top="0.75" bottom="0.75" header="0.3" footer="0.3"/>
  <pageSetup orientation="portrait" r:id="rId1"/>
  <headerFooter>
    <oddHeader xml:space="preserve">&amp;C2014 WPLC Budget 
YTD 3/31/2014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9"/>
  <sheetViews>
    <sheetView topLeftCell="P1" workbookViewId="0">
      <pane ySplit="1" topLeftCell="A2" activePane="bottomLeft" state="frozen"/>
      <selection pane="bottomLeft" activeCell="AD3" sqref="AD3"/>
    </sheetView>
  </sheetViews>
  <sheetFormatPr defaultRowHeight="15" x14ac:dyDescent="0.25"/>
  <cols>
    <col min="1" max="1" width="24.5703125" customWidth="1"/>
    <col min="2" max="2" width="11.5703125" style="26" bestFit="1" customWidth="1"/>
    <col min="3" max="3" width="18.85546875" customWidth="1"/>
    <col min="4" max="4" width="31.42578125" style="76" customWidth="1"/>
    <col min="5" max="5" width="14.28515625" style="33" bestFit="1" customWidth="1"/>
    <col min="6" max="7" width="11.85546875" style="33" customWidth="1"/>
    <col min="8" max="8" width="14.42578125" customWidth="1"/>
    <col min="9" max="11" width="14.42578125" style="29" customWidth="1"/>
    <col min="12" max="12" width="20.7109375" customWidth="1"/>
    <col min="13" max="13" width="10.5703125" style="27" bestFit="1" customWidth="1"/>
    <col min="14" max="14" width="21.5703125" hidden="1" customWidth="1"/>
    <col min="15" max="15" width="21.5703125" style="25" customWidth="1"/>
    <col min="16" max="16" width="8.42578125" customWidth="1"/>
    <col min="17" max="17" width="6.140625" style="27" bestFit="1" customWidth="1"/>
    <col min="18" max="18" width="9.42578125" bestFit="1" customWidth="1"/>
    <col min="19" max="19" width="0.5703125" customWidth="1"/>
    <col min="20" max="20" width="9.7109375" style="82" bestFit="1" customWidth="1"/>
    <col min="21" max="21" width="10.5703125" style="26" bestFit="1" customWidth="1"/>
    <col min="22" max="22" width="9.7109375" bestFit="1" customWidth="1"/>
    <col min="23" max="23" width="8.5703125" customWidth="1"/>
    <col min="24" max="24" width="17.140625" customWidth="1"/>
    <col min="25" max="26" width="9.7109375" customWidth="1"/>
    <col min="27" max="27" width="6.5703125" customWidth="1"/>
    <col min="28" max="28" width="20" style="24" bestFit="1" customWidth="1"/>
    <col min="29" max="29" width="10.5703125" style="30" bestFit="1" customWidth="1"/>
    <col min="30" max="30" width="11.28515625" customWidth="1"/>
  </cols>
  <sheetData>
    <row r="1" spans="1:30" ht="30.75" customHeight="1" x14ac:dyDescent="0.25">
      <c r="A1" s="14" t="s">
        <v>17</v>
      </c>
      <c r="C1" s="25" t="s">
        <v>52</v>
      </c>
      <c r="D1" s="75" t="s">
        <v>6</v>
      </c>
      <c r="F1" s="34" t="s">
        <v>53</v>
      </c>
      <c r="G1" s="34" t="s">
        <v>54</v>
      </c>
      <c r="H1" s="25" t="s">
        <v>52</v>
      </c>
      <c r="I1" s="23" t="s">
        <v>154</v>
      </c>
      <c r="J1" s="23"/>
      <c r="K1" s="23" t="s">
        <v>155</v>
      </c>
      <c r="L1" s="11" t="s">
        <v>18</v>
      </c>
      <c r="O1" s="25" t="s">
        <v>52</v>
      </c>
      <c r="P1" s="9" t="s">
        <v>22</v>
      </c>
      <c r="R1" s="25" t="s">
        <v>52</v>
      </c>
      <c r="T1" s="81" t="s">
        <v>23</v>
      </c>
      <c r="V1" s="25" t="s">
        <v>52</v>
      </c>
      <c r="X1" s="73" t="s">
        <v>35</v>
      </c>
      <c r="Y1" s="26"/>
      <c r="Z1" s="29" t="s">
        <v>52</v>
      </c>
      <c r="AA1" s="24"/>
      <c r="AB1" s="73" t="s">
        <v>9</v>
      </c>
      <c r="AD1" s="29" t="s">
        <v>52</v>
      </c>
    </row>
    <row r="2" spans="1:30" s="29" customFormat="1" x14ac:dyDescent="0.25">
      <c r="A2" s="28" t="s">
        <v>85</v>
      </c>
      <c r="B2" s="26">
        <v>4500</v>
      </c>
      <c r="C2" s="10">
        <v>42053</v>
      </c>
      <c r="D2" s="28" t="s">
        <v>64</v>
      </c>
      <c r="E2" s="35">
        <v>4988.28</v>
      </c>
      <c r="F2" s="34"/>
      <c r="G2" s="34"/>
      <c r="H2" s="10">
        <v>42020</v>
      </c>
      <c r="I2" s="90" t="s">
        <v>152</v>
      </c>
      <c r="J2" s="91">
        <v>1057.8</v>
      </c>
      <c r="K2" s="10">
        <v>42143</v>
      </c>
      <c r="L2" s="11"/>
      <c r="M2" s="27"/>
      <c r="P2" s="9"/>
      <c r="Q2" s="27"/>
      <c r="T2" s="83" t="s">
        <v>29</v>
      </c>
      <c r="U2" s="26">
        <v>1000</v>
      </c>
      <c r="V2" s="10">
        <v>42035</v>
      </c>
      <c r="X2" s="74" t="s">
        <v>132</v>
      </c>
      <c r="Y2" s="60">
        <v>396.5</v>
      </c>
      <c r="Z2" s="10">
        <v>41879</v>
      </c>
      <c r="AB2" s="29" t="s">
        <v>182</v>
      </c>
      <c r="AC2" s="30">
        <v>299</v>
      </c>
      <c r="AD2" s="10">
        <v>42138</v>
      </c>
    </row>
    <row r="3" spans="1:30" x14ac:dyDescent="0.25">
      <c r="A3" s="28" t="s">
        <v>151</v>
      </c>
      <c r="B3" s="26">
        <v>4500</v>
      </c>
      <c r="C3" s="10">
        <v>42143</v>
      </c>
      <c r="D3" s="28" t="s">
        <v>65</v>
      </c>
      <c r="E3" s="35">
        <v>28012.560000000001</v>
      </c>
      <c r="H3" s="10">
        <v>42020</v>
      </c>
      <c r="I3" s="10"/>
      <c r="J3" s="10"/>
      <c r="K3" s="10"/>
      <c r="L3" s="5"/>
      <c r="N3" s="10"/>
      <c r="O3" s="10"/>
      <c r="P3" s="25"/>
      <c r="R3" s="10"/>
      <c r="T3" s="84"/>
      <c r="V3" s="10"/>
      <c r="W3" s="10"/>
      <c r="X3" s="74"/>
      <c r="Y3" s="60"/>
      <c r="Z3" s="10"/>
      <c r="AD3" s="24"/>
    </row>
    <row r="4" spans="1:30" x14ac:dyDescent="0.25">
      <c r="A4" s="28"/>
      <c r="B4" s="32"/>
      <c r="C4" s="10"/>
      <c r="D4" s="28" t="s">
        <v>66</v>
      </c>
      <c r="E4" s="35">
        <v>1972.66</v>
      </c>
      <c r="H4" s="10">
        <v>42020</v>
      </c>
      <c r="I4" s="10"/>
      <c r="J4" s="10"/>
      <c r="K4" s="10"/>
      <c r="L4" s="10"/>
      <c r="N4" s="10"/>
      <c r="O4" s="10"/>
      <c r="T4" s="84"/>
      <c r="Z4" s="10"/>
      <c r="AD4" s="24"/>
    </row>
    <row r="5" spans="1:30" x14ac:dyDescent="0.25">
      <c r="A5" s="28"/>
      <c r="C5" s="10"/>
      <c r="D5" s="28" t="s">
        <v>67</v>
      </c>
      <c r="E5" s="35">
        <v>10124.99</v>
      </c>
      <c r="H5" s="10">
        <v>42020</v>
      </c>
      <c r="I5" s="10"/>
      <c r="J5" s="10"/>
      <c r="K5" s="10"/>
      <c r="L5" s="21"/>
      <c r="N5" s="10"/>
      <c r="O5" s="10"/>
      <c r="T5" s="84"/>
      <c r="Z5" s="10"/>
      <c r="AD5" s="24"/>
    </row>
    <row r="6" spans="1:30" x14ac:dyDescent="0.25">
      <c r="A6" s="28"/>
      <c r="C6" s="10"/>
      <c r="D6" s="28" t="s">
        <v>68</v>
      </c>
      <c r="E6" s="35">
        <v>661.33</v>
      </c>
      <c r="H6" s="10">
        <v>42020</v>
      </c>
      <c r="I6" s="10"/>
      <c r="J6" s="10"/>
      <c r="K6" s="10"/>
      <c r="L6" s="10"/>
      <c r="N6" s="10"/>
      <c r="O6" s="10"/>
      <c r="T6" s="84"/>
      <c r="Y6" s="31"/>
      <c r="Z6" s="10"/>
      <c r="AD6" s="24"/>
    </row>
    <row r="7" spans="1:30" x14ac:dyDescent="0.25">
      <c r="A7" s="10"/>
      <c r="C7" s="10"/>
      <c r="D7" s="28" t="s">
        <v>69</v>
      </c>
      <c r="E7" s="35">
        <v>2524.86</v>
      </c>
      <c r="H7" s="10">
        <v>42020</v>
      </c>
      <c r="I7" s="10"/>
      <c r="J7" s="10"/>
      <c r="K7" s="10"/>
      <c r="L7" s="10"/>
      <c r="N7" s="10"/>
      <c r="O7" s="10"/>
      <c r="T7" s="84"/>
      <c r="X7" s="24"/>
      <c r="Z7" s="10"/>
      <c r="AD7" s="24"/>
    </row>
    <row r="8" spans="1:30" x14ac:dyDescent="0.25">
      <c r="A8" s="10"/>
      <c r="C8" s="10"/>
      <c r="D8" s="28" t="s">
        <v>70</v>
      </c>
      <c r="E8" s="35">
        <v>37067.22</v>
      </c>
      <c r="H8" s="10">
        <v>42020</v>
      </c>
      <c r="I8" s="10"/>
      <c r="J8" s="10"/>
      <c r="K8" s="10"/>
      <c r="L8" s="10"/>
      <c r="N8" s="10"/>
      <c r="O8" s="10"/>
      <c r="T8" s="84"/>
      <c r="AD8" s="24"/>
    </row>
    <row r="9" spans="1:30" x14ac:dyDescent="0.25">
      <c r="A9" s="10"/>
      <c r="C9" s="10"/>
      <c r="D9" s="28" t="s">
        <v>71</v>
      </c>
      <c r="E9" s="85">
        <v>22182.22</v>
      </c>
      <c r="H9" s="10">
        <v>42020</v>
      </c>
      <c r="I9" s="10"/>
      <c r="J9" s="10"/>
      <c r="K9" s="10"/>
      <c r="L9" s="10"/>
      <c r="N9" s="10"/>
      <c r="O9" s="10"/>
      <c r="T9" s="84"/>
      <c r="AD9" s="24"/>
    </row>
    <row r="10" spans="1:30" x14ac:dyDescent="0.25">
      <c r="A10" s="21"/>
      <c r="C10" s="10"/>
      <c r="D10" s="28" t="s">
        <v>72</v>
      </c>
      <c r="E10" s="33">
        <v>4264.59</v>
      </c>
      <c r="F10" s="35">
        <v>4664.42</v>
      </c>
      <c r="G10" s="33">
        <v>399.83</v>
      </c>
      <c r="H10" s="10">
        <v>42053</v>
      </c>
      <c r="I10" s="10"/>
      <c r="J10" s="10"/>
      <c r="K10" s="10"/>
      <c r="L10" s="10"/>
      <c r="T10" s="84"/>
      <c r="AB10" s="25"/>
      <c r="AD10" s="24"/>
    </row>
    <row r="11" spans="1:30" s="25" customFormat="1" x14ac:dyDescent="0.25">
      <c r="A11" s="21"/>
      <c r="B11" s="26"/>
      <c r="C11" s="10"/>
      <c r="D11" s="28" t="s">
        <v>73</v>
      </c>
      <c r="E11" s="33">
        <v>5807.15</v>
      </c>
      <c r="F11" s="35">
        <v>5931.9</v>
      </c>
      <c r="G11" s="33">
        <v>124.75</v>
      </c>
      <c r="H11" s="10">
        <v>42053</v>
      </c>
      <c r="I11" s="10"/>
      <c r="J11" s="10"/>
      <c r="K11" s="10"/>
      <c r="L11" s="10"/>
      <c r="M11" s="27"/>
      <c r="Q11" s="27"/>
      <c r="T11" s="84"/>
      <c r="U11" s="26"/>
      <c r="Y11" s="60"/>
      <c r="AB11" s="29"/>
      <c r="AC11" s="30"/>
    </row>
    <row r="12" spans="1:30" s="29" customFormat="1" x14ac:dyDescent="0.25">
      <c r="A12" s="21"/>
      <c r="B12" s="26"/>
      <c r="C12" s="10"/>
      <c r="D12" s="28" t="s">
        <v>74</v>
      </c>
      <c r="E12" s="35">
        <v>25233.31</v>
      </c>
      <c r="F12" s="33"/>
      <c r="G12" s="33"/>
      <c r="H12" s="10">
        <v>42053</v>
      </c>
      <c r="I12" s="10"/>
      <c r="J12" s="10"/>
      <c r="K12" s="10"/>
      <c r="L12" s="10"/>
      <c r="M12" s="27"/>
      <c r="Q12" s="27"/>
      <c r="T12" s="84"/>
      <c r="U12" s="26"/>
      <c r="AC12" s="30"/>
    </row>
    <row r="13" spans="1:30" s="29" customFormat="1" x14ac:dyDescent="0.25">
      <c r="A13" s="21"/>
      <c r="B13" s="26"/>
      <c r="C13" s="10"/>
      <c r="D13" s="28" t="s">
        <v>75</v>
      </c>
      <c r="E13" s="35">
        <v>38920.28</v>
      </c>
      <c r="F13" s="33"/>
      <c r="G13" s="33"/>
      <c r="H13" s="10">
        <v>42053</v>
      </c>
      <c r="I13" s="10"/>
      <c r="J13" s="10"/>
      <c r="K13" s="10"/>
      <c r="L13" s="10"/>
      <c r="M13" s="27"/>
      <c r="Q13" s="27"/>
      <c r="T13" s="84"/>
      <c r="U13" s="26"/>
      <c r="AC13" s="30"/>
    </row>
    <row r="14" spans="1:30" s="29" customFormat="1" x14ac:dyDescent="0.25">
      <c r="A14" s="21"/>
      <c r="B14" s="26"/>
      <c r="C14" s="10"/>
      <c r="D14" s="28" t="s">
        <v>76</v>
      </c>
      <c r="E14" s="35">
        <v>2139.96</v>
      </c>
      <c r="F14" s="33"/>
      <c r="G14" s="33"/>
      <c r="H14" s="10">
        <v>42053</v>
      </c>
      <c r="I14" s="10"/>
      <c r="J14" s="10"/>
      <c r="K14" s="10"/>
      <c r="L14" s="10"/>
      <c r="M14" s="27"/>
      <c r="Q14" s="27"/>
      <c r="T14" s="84"/>
      <c r="U14" s="26"/>
      <c r="AC14" s="30"/>
    </row>
    <row r="15" spans="1:30" s="29" customFormat="1" x14ac:dyDescent="0.25">
      <c r="A15" s="21"/>
      <c r="B15" s="26"/>
      <c r="C15" s="10"/>
      <c r="D15" s="28" t="s">
        <v>77</v>
      </c>
      <c r="E15" s="35">
        <v>10468.81</v>
      </c>
      <c r="F15" s="33"/>
      <c r="G15" s="33"/>
      <c r="H15" s="10">
        <v>42053</v>
      </c>
      <c r="I15" s="10"/>
      <c r="J15" s="10"/>
      <c r="K15" s="10"/>
      <c r="L15" s="10"/>
      <c r="M15" s="27"/>
      <c r="Q15" s="27"/>
      <c r="T15" s="84"/>
      <c r="U15" s="26"/>
      <c r="AC15" s="30"/>
    </row>
    <row r="16" spans="1:30" s="29" customFormat="1" x14ac:dyDescent="0.25">
      <c r="A16" s="21"/>
      <c r="B16" s="26"/>
      <c r="C16" s="10"/>
      <c r="D16" s="28" t="s">
        <v>78</v>
      </c>
      <c r="E16" s="35">
        <v>6071.86</v>
      </c>
      <c r="F16" s="33"/>
      <c r="G16" s="33"/>
      <c r="H16" s="10">
        <v>42053</v>
      </c>
      <c r="I16" s="10"/>
      <c r="J16" s="10"/>
      <c r="K16" s="10"/>
      <c r="L16" s="10"/>
      <c r="M16" s="27"/>
      <c r="Q16" s="27"/>
      <c r="T16" s="84"/>
      <c r="U16" s="26"/>
      <c r="AC16" s="30"/>
    </row>
    <row r="17" spans="1:29" s="29" customFormat="1" x14ac:dyDescent="0.25">
      <c r="A17" s="21"/>
      <c r="B17" s="26"/>
      <c r="C17" s="10"/>
      <c r="D17" s="28" t="s">
        <v>79</v>
      </c>
      <c r="E17" s="35">
        <v>463.1</v>
      </c>
      <c r="F17" s="33"/>
      <c r="G17" s="33"/>
      <c r="H17" s="10">
        <v>42053</v>
      </c>
      <c r="I17" s="10"/>
      <c r="J17" s="10"/>
      <c r="K17" s="10"/>
      <c r="L17" s="10"/>
      <c r="M17" s="27"/>
      <c r="Q17" s="27"/>
      <c r="T17" s="84"/>
      <c r="U17" s="26"/>
      <c r="AC17" s="30"/>
    </row>
    <row r="18" spans="1:29" s="29" customFormat="1" x14ac:dyDescent="0.25">
      <c r="A18" s="21"/>
      <c r="B18" s="26"/>
      <c r="C18" s="10"/>
      <c r="D18" s="28" t="s">
        <v>80</v>
      </c>
      <c r="E18" s="35">
        <v>5113.6099999999997</v>
      </c>
      <c r="F18" s="33"/>
      <c r="G18" s="33"/>
      <c r="H18" s="10">
        <v>42053</v>
      </c>
      <c r="I18" s="10"/>
      <c r="J18" s="10"/>
      <c r="K18" s="10"/>
      <c r="L18" s="10"/>
      <c r="M18" s="27"/>
      <c r="Q18" s="27"/>
      <c r="T18" s="84"/>
      <c r="U18" s="26"/>
      <c r="AC18" s="30"/>
    </row>
    <row r="19" spans="1:29" s="29" customFormat="1" x14ac:dyDescent="0.25">
      <c r="A19" s="21"/>
      <c r="B19" s="26"/>
      <c r="C19" s="10"/>
      <c r="D19" s="28" t="s">
        <v>81</v>
      </c>
      <c r="E19" s="35">
        <v>11173.22</v>
      </c>
      <c r="F19" s="33"/>
      <c r="G19" s="33"/>
      <c r="H19" s="10">
        <v>42053</v>
      </c>
      <c r="I19" s="10"/>
      <c r="J19" s="10"/>
      <c r="K19" s="10"/>
      <c r="L19" s="10"/>
      <c r="M19" s="27"/>
      <c r="Q19" s="27"/>
      <c r="T19" s="84"/>
      <c r="U19" s="26"/>
      <c r="AB19" s="25"/>
      <c r="AC19" s="30"/>
    </row>
    <row r="20" spans="1:29" s="25" customFormat="1" x14ac:dyDescent="0.25">
      <c r="A20" s="21"/>
      <c r="B20" s="26"/>
      <c r="C20" s="10"/>
      <c r="D20" s="28" t="s">
        <v>82</v>
      </c>
      <c r="E20" s="35">
        <v>4157.6899999999996</v>
      </c>
      <c r="F20" s="33"/>
      <c r="G20" s="33"/>
      <c r="H20" s="10">
        <v>42053</v>
      </c>
      <c r="I20" s="10"/>
      <c r="J20" s="10"/>
      <c r="K20" s="10"/>
      <c r="L20" s="10"/>
      <c r="M20" s="27"/>
      <c r="Q20" s="27"/>
      <c r="T20" s="84"/>
      <c r="U20" s="26"/>
      <c r="AC20" s="30"/>
    </row>
    <row r="21" spans="1:29" s="25" customFormat="1" x14ac:dyDescent="0.25">
      <c r="A21" s="21"/>
      <c r="B21" s="26"/>
      <c r="C21" s="10"/>
      <c r="D21" s="28" t="s">
        <v>83</v>
      </c>
      <c r="E21" s="35">
        <v>20118.21</v>
      </c>
      <c r="F21" s="33"/>
      <c r="G21" s="33"/>
      <c r="H21" s="10">
        <v>42053</v>
      </c>
      <c r="I21" s="10"/>
      <c r="J21" s="10"/>
      <c r="K21" s="10"/>
      <c r="L21" s="10"/>
      <c r="M21" s="27"/>
      <c r="Q21" s="27"/>
      <c r="T21" s="84"/>
      <c r="U21" s="26"/>
      <c r="AB21" s="24"/>
      <c r="AC21" s="30"/>
    </row>
    <row r="22" spans="1:29" x14ac:dyDescent="0.25">
      <c r="A22" s="10"/>
      <c r="D22" s="28" t="s">
        <v>84</v>
      </c>
      <c r="E22" s="35">
        <v>29149.64</v>
      </c>
      <c r="H22" s="10">
        <v>42053</v>
      </c>
      <c r="I22" s="10"/>
      <c r="J22" s="10"/>
      <c r="K22" s="10"/>
      <c r="L22" s="10"/>
      <c r="T22" s="84"/>
      <c r="AB22" s="29"/>
    </row>
    <row r="23" spans="1:29" s="29" customFormat="1" x14ac:dyDescent="0.25">
      <c r="A23" s="10"/>
      <c r="B23" s="26"/>
      <c r="D23" s="28" t="s">
        <v>86</v>
      </c>
      <c r="E23" s="33">
        <v>535</v>
      </c>
      <c r="F23" s="33"/>
      <c r="G23" s="33"/>
      <c r="H23" s="10">
        <v>42035</v>
      </c>
      <c r="I23" s="10"/>
      <c r="J23" s="10"/>
      <c r="K23" s="10"/>
      <c r="L23" s="10"/>
      <c r="M23" s="27"/>
      <c r="Q23" s="27"/>
      <c r="T23" s="84"/>
      <c r="U23" s="26"/>
      <c r="AC23" s="30"/>
    </row>
    <row r="24" spans="1:29" s="29" customFormat="1" x14ac:dyDescent="0.25">
      <c r="A24" s="10"/>
      <c r="B24" s="26"/>
      <c r="D24" s="28" t="s">
        <v>87</v>
      </c>
      <c r="E24" s="33">
        <v>0</v>
      </c>
      <c r="F24" s="35">
        <v>7211.89</v>
      </c>
      <c r="G24" s="33">
        <v>7211.89</v>
      </c>
      <c r="H24" s="10"/>
      <c r="I24" s="10"/>
      <c r="J24" s="10"/>
      <c r="K24" s="10"/>
      <c r="L24" s="10"/>
      <c r="M24" s="27"/>
      <c r="Q24" s="27"/>
      <c r="T24" s="84"/>
      <c r="U24" s="26"/>
      <c r="AC24" s="30"/>
    </row>
    <row r="25" spans="1:29" s="29" customFormat="1" x14ac:dyDescent="0.25">
      <c r="A25" s="10"/>
      <c r="B25" s="26"/>
      <c r="D25" s="28" t="s">
        <v>88</v>
      </c>
      <c r="E25" s="35">
        <v>2809.85</v>
      </c>
      <c r="F25" s="33"/>
      <c r="G25" s="33"/>
      <c r="H25" s="10">
        <v>42076</v>
      </c>
      <c r="I25" s="10"/>
      <c r="J25" s="10"/>
      <c r="K25" s="10"/>
      <c r="L25" s="10"/>
      <c r="M25" s="27"/>
      <c r="Q25" s="27"/>
      <c r="T25" s="84"/>
      <c r="U25" s="26"/>
      <c r="AC25" s="30"/>
    </row>
    <row r="26" spans="1:29" s="29" customFormat="1" x14ac:dyDescent="0.25">
      <c r="A26" s="10"/>
      <c r="B26" s="26"/>
      <c r="D26" s="28" t="s">
        <v>89</v>
      </c>
      <c r="E26" s="33">
        <v>3808.28</v>
      </c>
      <c r="F26" s="35">
        <v>5102.5</v>
      </c>
      <c r="G26" s="33">
        <v>1294.22</v>
      </c>
      <c r="H26" s="10">
        <v>42076</v>
      </c>
      <c r="I26" s="10"/>
      <c r="J26" s="10"/>
      <c r="K26" s="10"/>
      <c r="L26" s="10"/>
      <c r="M26" s="27"/>
      <c r="Q26" s="27"/>
      <c r="T26" s="84"/>
      <c r="U26" s="26"/>
      <c r="AC26" s="30"/>
    </row>
    <row r="27" spans="1:29" s="29" customFormat="1" x14ac:dyDescent="0.25">
      <c r="A27" s="10"/>
      <c r="B27" s="26"/>
      <c r="D27" s="28" t="s">
        <v>90</v>
      </c>
      <c r="E27" s="35">
        <v>31608.11</v>
      </c>
      <c r="F27" s="33"/>
      <c r="G27" s="33"/>
      <c r="H27" s="10">
        <v>42076</v>
      </c>
      <c r="I27" s="10"/>
      <c r="J27" s="10"/>
      <c r="K27" s="10"/>
      <c r="L27" s="10"/>
      <c r="M27" s="27"/>
      <c r="Q27" s="27"/>
      <c r="T27" s="84"/>
      <c r="U27" s="26"/>
      <c r="AC27" s="30"/>
    </row>
    <row r="28" spans="1:29" s="29" customFormat="1" x14ac:dyDescent="0.25">
      <c r="A28" s="10"/>
      <c r="B28" s="26"/>
      <c r="D28" s="28" t="s">
        <v>91</v>
      </c>
      <c r="E28" s="35">
        <v>7233.33</v>
      </c>
      <c r="F28" s="33"/>
      <c r="G28" s="33"/>
      <c r="H28" s="10">
        <v>42076</v>
      </c>
      <c r="I28" s="10"/>
      <c r="J28" s="10"/>
      <c r="K28" s="10"/>
      <c r="L28" s="10"/>
      <c r="M28" s="27"/>
      <c r="Q28" s="27"/>
      <c r="T28" s="84"/>
      <c r="U28" s="26"/>
      <c r="AC28" s="30"/>
    </row>
    <row r="29" spans="1:29" s="29" customFormat="1" x14ac:dyDescent="0.25">
      <c r="A29" s="10"/>
      <c r="B29" s="26"/>
      <c r="D29" s="28" t="s">
        <v>92</v>
      </c>
      <c r="E29" s="35">
        <v>2162.36</v>
      </c>
      <c r="F29" s="33"/>
      <c r="G29" s="33"/>
      <c r="H29" s="10">
        <v>42076</v>
      </c>
      <c r="I29" s="10"/>
      <c r="J29" s="10"/>
      <c r="K29" s="10"/>
      <c r="L29" s="10"/>
      <c r="M29" s="27"/>
      <c r="Q29" s="27"/>
      <c r="T29" s="84"/>
      <c r="U29" s="26"/>
      <c r="AC29" s="30"/>
    </row>
    <row r="30" spans="1:29" s="29" customFormat="1" x14ac:dyDescent="0.25">
      <c r="A30" s="10"/>
      <c r="B30" s="26"/>
      <c r="D30" s="28" t="s">
        <v>93</v>
      </c>
      <c r="E30" s="35">
        <v>3216.61</v>
      </c>
      <c r="F30" s="33"/>
      <c r="G30" s="33"/>
      <c r="H30" s="10">
        <v>42076</v>
      </c>
      <c r="I30" s="10"/>
      <c r="J30" s="10"/>
      <c r="K30" s="10"/>
      <c r="L30" s="10"/>
      <c r="M30" s="27"/>
      <c r="Q30" s="27"/>
      <c r="T30" s="84"/>
      <c r="U30" s="26"/>
      <c r="AC30" s="30"/>
    </row>
    <row r="31" spans="1:29" s="29" customFormat="1" x14ac:dyDescent="0.25">
      <c r="A31" s="10"/>
      <c r="B31" s="26"/>
      <c r="D31" s="28" t="s">
        <v>131</v>
      </c>
      <c r="E31" s="35">
        <v>-899.98</v>
      </c>
      <c r="F31" s="33"/>
      <c r="G31" s="33"/>
      <c r="H31" s="10">
        <v>42076</v>
      </c>
      <c r="I31" s="10"/>
      <c r="J31" s="10"/>
      <c r="K31" s="10"/>
      <c r="L31" s="10"/>
      <c r="M31" s="27"/>
      <c r="Q31" s="27"/>
      <c r="T31" s="84"/>
      <c r="U31" s="26"/>
      <c r="AC31" s="30"/>
    </row>
    <row r="32" spans="1:29" s="29" customFormat="1" x14ac:dyDescent="0.25">
      <c r="A32" s="10"/>
      <c r="B32" s="26"/>
      <c r="D32" s="28" t="s">
        <v>94</v>
      </c>
      <c r="E32" s="33">
        <v>29136.89</v>
      </c>
      <c r="F32" s="33"/>
      <c r="G32" s="33"/>
      <c r="H32" s="10">
        <v>42108</v>
      </c>
      <c r="I32" s="10"/>
      <c r="J32" s="10"/>
      <c r="K32" s="10"/>
      <c r="L32" s="10"/>
      <c r="M32" s="27"/>
      <c r="Q32" s="27"/>
      <c r="T32" s="84"/>
      <c r="U32" s="26"/>
      <c r="AC32" s="30"/>
    </row>
    <row r="33" spans="1:29" s="29" customFormat="1" x14ac:dyDescent="0.25">
      <c r="A33" s="10"/>
      <c r="B33" s="26"/>
      <c r="D33" s="28" t="s">
        <v>95</v>
      </c>
      <c r="E33" s="35">
        <v>395.04</v>
      </c>
      <c r="F33" s="33"/>
      <c r="G33" s="33"/>
      <c r="H33" s="10">
        <v>42108</v>
      </c>
      <c r="I33" s="10"/>
      <c r="J33" s="10"/>
      <c r="K33" s="10"/>
      <c r="L33" s="10"/>
      <c r="M33" s="27"/>
      <c r="Q33" s="27"/>
      <c r="T33" s="84"/>
      <c r="U33" s="26"/>
      <c r="AC33" s="30"/>
    </row>
    <row r="34" spans="1:29" s="29" customFormat="1" x14ac:dyDescent="0.25">
      <c r="A34" s="10"/>
      <c r="B34" s="26"/>
      <c r="D34" s="28" t="s">
        <v>96</v>
      </c>
      <c r="E34" s="35">
        <v>49.95</v>
      </c>
      <c r="F34" s="33"/>
      <c r="G34" s="33"/>
      <c r="H34" s="10">
        <v>42108</v>
      </c>
      <c r="I34" s="10"/>
      <c r="J34" s="10"/>
      <c r="K34" s="10"/>
      <c r="L34" s="10"/>
      <c r="M34" s="27"/>
      <c r="Q34" s="27"/>
      <c r="T34" s="84"/>
      <c r="U34" s="26"/>
      <c r="AC34" s="30"/>
    </row>
    <row r="35" spans="1:29" s="29" customFormat="1" x14ac:dyDescent="0.25">
      <c r="A35" s="10"/>
      <c r="B35" s="26"/>
      <c r="D35" s="28" t="s">
        <v>97</v>
      </c>
      <c r="E35" s="35">
        <v>8981.68</v>
      </c>
      <c r="F35" s="33"/>
      <c r="G35" s="33"/>
      <c r="H35" s="10">
        <v>42108</v>
      </c>
      <c r="I35" s="10"/>
      <c r="J35" s="10"/>
      <c r="K35" s="10"/>
      <c r="L35" s="10"/>
      <c r="M35" s="27"/>
      <c r="Q35" s="27"/>
      <c r="T35" s="84"/>
      <c r="U35" s="26"/>
      <c r="AC35" s="30"/>
    </row>
    <row r="36" spans="1:29" s="29" customFormat="1" x14ac:dyDescent="0.25">
      <c r="A36" s="10"/>
      <c r="B36" s="26"/>
      <c r="D36" s="28" t="s">
        <v>98</v>
      </c>
      <c r="E36" s="33">
        <v>1331</v>
      </c>
      <c r="F36" s="33"/>
      <c r="G36" s="33"/>
      <c r="H36" s="10">
        <v>42063</v>
      </c>
      <c r="I36" s="10"/>
      <c r="J36" s="10"/>
      <c r="K36" s="10"/>
      <c r="L36" s="10"/>
      <c r="M36" s="27"/>
      <c r="Q36" s="27"/>
      <c r="T36" s="84"/>
      <c r="U36" s="26"/>
      <c r="AC36" s="30"/>
    </row>
    <row r="37" spans="1:29" s="29" customFormat="1" x14ac:dyDescent="0.25">
      <c r="A37" s="10"/>
      <c r="B37" s="26"/>
      <c r="D37" s="28" t="s">
        <v>99</v>
      </c>
      <c r="E37" s="35">
        <v>25353.46</v>
      </c>
      <c r="F37" s="33"/>
      <c r="G37" s="33"/>
      <c r="H37" s="10">
        <v>42108</v>
      </c>
      <c r="I37" s="10"/>
      <c r="J37" s="10"/>
      <c r="K37" s="10"/>
      <c r="L37" s="10"/>
      <c r="M37" s="27"/>
      <c r="Q37" s="27"/>
      <c r="T37" s="84"/>
      <c r="U37" s="26"/>
      <c r="AC37" s="30"/>
    </row>
    <row r="38" spans="1:29" s="29" customFormat="1" x14ac:dyDescent="0.25">
      <c r="A38" s="10"/>
      <c r="B38" s="26"/>
      <c r="D38" s="28" t="s">
        <v>100</v>
      </c>
      <c r="E38" s="35">
        <v>19989.97</v>
      </c>
      <c r="F38" s="33"/>
      <c r="G38" s="33"/>
      <c r="H38" s="10">
        <v>42108</v>
      </c>
      <c r="I38" s="10"/>
      <c r="J38" s="10"/>
      <c r="K38" s="10"/>
      <c r="L38" s="10"/>
      <c r="M38" s="27"/>
      <c r="Q38" s="27"/>
      <c r="T38" s="84"/>
      <c r="U38" s="26"/>
      <c r="AC38" s="30"/>
    </row>
    <row r="39" spans="1:29" s="29" customFormat="1" x14ac:dyDescent="0.25">
      <c r="A39" s="10"/>
      <c r="B39" s="26"/>
      <c r="D39" s="28" t="s">
        <v>101</v>
      </c>
      <c r="E39" s="35">
        <v>7159.91</v>
      </c>
      <c r="F39" s="33"/>
      <c r="G39" s="33"/>
      <c r="H39" s="10">
        <v>42108</v>
      </c>
      <c r="I39" s="10"/>
      <c r="J39" s="10"/>
      <c r="K39" s="10"/>
      <c r="L39" s="10"/>
      <c r="M39" s="27"/>
      <c r="Q39" s="27"/>
      <c r="T39" s="84"/>
      <c r="U39" s="26"/>
      <c r="AC39" s="30"/>
    </row>
    <row r="40" spans="1:29" s="29" customFormat="1" x14ac:dyDescent="0.25">
      <c r="A40" s="10"/>
      <c r="B40" s="26"/>
      <c r="D40" s="28" t="s">
        <v>102</v>
      </c>
      <c r="E40" s="35">
        <v>64.98</v>
      </c>
      <c r="F40" s="33"/>
      <c r="G40" s="33"/>
      <c r="H40" s="10">
        <v>42108</v>
      </c>
      <c r="I40" s="10"/>
      <c r="J40" s="10"/>
      <c r="K40" s="10"/>
      <c r="L40" s="10"/>
      <c r="M40" s="27"/>
      <c r="Q40" s="27"/>
      <c r="T40" s="84"/>
      <c r="U40" s="26"/>
      <c r="AC40" s="30"/>
    </row>
    <row r="41" spans="1:29" s="29" customFormat="1" x14ac:dyDescent="0.25">
      <c r="A41" s="10"/>
      <c r="B41" s="26"/>
      <c r="D41" s="28" t="s">
        <v>103</v>
      </c>
      <c r="E41" s="35">
        <v>93.88</v>
      </c>
      <c r="F41" s="33"/>
      <c r="G41" s="33"/>
      <c r="H41" s="10">
        <v>42108</v>
      </c>
      <c r="I41" s="10"/>
      <c r="J41" s="10"/>
      <c r="K41" s="10"/>
      <c r="L41" s="10"/>
      <c r="M41" s="27"/>
      <c r="Q41" s="27"/>
      <c r="T41" s="84"/>
      <c r="U41" s="26"/>
      <c r="AC41" s="30"/>
    </row>
    <row r="42" spans="1:29" s="29" customFormat="1" x14ac:dyDescent="0.25">
      <c r="A42" s="10"/>
      <c r="B42" s="26"/>
      <c r="D42" s="28" t="s">
        <v>104</v>
      </c>
      <c r="E42" s="35">
        <v>21.98</v>
      </c>
      <c r="F42" s="33"/>
      <c r="G42" s="33"/>
      <c r="H42" s="10">
        <v>42108</v>
      </c>
      <c r="I42" s="10"/>
      <c r="J42" s="10"/>
      <c r="K42" s="10"/>
      <c r="L42" s="10"/>
      <c r="M42" s="27"/>
      <c r="Q42" s="27"/>
      <c r="T42" s="84"/>
      <c r="U42" s="26"/>
      <c r="AC42" s="30"/>
    </row>
    <row r="43" spans="1:29" s="29" customFormat="1" x14ac:dyDescent="0.25">
      <c r="A43" s="10"/>
      <c r="B43" s="26"/>
      <c r="D43" s="28" t="s">
        <v>105</v>
      </c>
      <c r="E43" s="35">
        <v>7030.73</v>
      </c>
      <c r="F43" s="33"/>
      <c r="G43" s="33"/>
      <c r="H43" s="10">
        <v>42108</v>
      </c>
      <c r="I43" s="10"/>
      <c r="J43" s="10"/>
      <c r="K43" s="10"/>
      <c r="L43" s="10"/>
      <c r="M43" s="27"/>
      <c r="Q43" s="27"/>
      <c r="T43" s="84"/>
      <c r="U43" s="26"/>
      <c r="AC43" s="30"/>
    </row>
    <row r="44" spans="1:29" s="29" customFormat="1" x14ac:dyDescent="0.25">
      <c r="A44" s="10"/>
      <c r="B44" s="26"/>
      <c r="D44" s="28" t="s">
        <v>106</v>
      </c>
      <c r="E44" s="35">
        <v>8723.35</v>
      </c>
      <c r="F44" s="33"/>
      <c r="G44" s="33"/>
      <c r="H44" s="10">
        <v>42108</v>
      </c>
      <c r="I44" s="10"/>
      <c r="J44" s="10"/>
      <c r="K44" s="10"/>
      <c r="L44" s="10"/>
      <c r="M44" s="27"/>
      <c r="Q44" s="27"/>
      <c r="T44" s="84"/>
      <c r="U44" s="26"/>
      <c r="AC44" s="30"/>
    </row>
    <row r="45" spans="1:29" s="29" customFormat="1" x14ac:dyDescent="0.25">
      <c r="A45" s="10"/>
      <c r="B45" s="26"/>
      <c r="D45" s="28" t="s">
        <v>107</v>
      </c>
      <c r="E45" s="35">
        <v>4904.53</v>
      </c>
      <c r="F45" s="33"/>
      <c r="G45" s="33"/>
      <c r="H45" s="10">
        <v>42108</v>
      </c>
      <c r="I45" s="10"/>
      <c r="J45" s="10"/>
      <c r="K45" s="10"/>
      <c r="L45" s="10"/>
      <c r="M45" s="27"/>
      <c r="Q45" s="27"/>
      <c r="T45" s="84"/>
      <c r="U45" s="26"/>
      <c r="AC45" s="30"/>
    </row>
    <row r="46" spans="1:29" s="29" customFormat="1" x14ac:dyDescent="0.25">
      <c r="A46" s="10"/>
      <c r="B46" s="26"/>
      <c r="D46" s="28" t="s">
        <v>108</v>
      </c>
      <c r="E46" s="35">
        <v>8363.61</v>
      </c>
      <c r="F46" s="33"/>
      <c r="G46" s="33"/>
      <c r="H46" s="10">
        <v>42108</v>
      </c>
      <c r="I46" s="10"/>
      <c r="J46" s="10"/>
      <c r="K46" s="10"/>
      <c r="L46" s="10"/>
      <c r="M46" s="27"/>
      <c r="Q46" s="27"/>
      <c r="T46" s="84"/>
      <c r="U46" s="26"/>
      <c r="AC46" s="30"/>
    </row>
    <row r="47" spans="1:29" s="29" customFormat="1" x14ac:dyDescent="0.25">
      <c r="A47" s="10"/>
      <c r="B47" s="26"/>
      <c r="D47" s="28" t="s">
        <v>109</v>
      </c>
      <c r="E47" s="35">
        <v>8301.61</v>
      </c>
      <c r="F47" s="33"/>
      <c r="G47" s="33"/>
      <c r="H47" s="10">
        <v>42108</v>
      </c>
      <c r="I47" s="10"/>
      <c r="J47" s="10"/>
      <c r="K47" s="10"/>
      <c r="L47" s="10"/>
      <c r="M47" s="27"/>
      <c r="Q47" s="27"/>
      <c r="T47" s="84"/>
      <c r="U47" s="26"/>
      <c r="AC47" s="30"/>
    </row>
    <row r="48" spans="1:29" s="29" customFormat="1" x14ac:dyDescent="0.25">
      <c r="A48" s="10"/>
      <c r="B48" s="26"/>
      <c r="D48" s="28" t="s">
        <v>110</v>
      </c>
      <c r="E48" s="35">
        <v>3390.07</v>
      </c>
      <c r="F48" s="33"/>
      <c r="G48" s="33"/>
      <c r="H48" s="10">
        <v>42108</v>
      </c>
      <c r="I48" s="10"/>
      <c r="J48" s="10"/>
      <c r="K48" s="10"/>
      <c r="L48" s="10"/>
      <c r="M48" s="27"/>
      <c r="Q48" s="27"/>
      <c r="T48" s="84"/>
      <c r="U48" s="26"/>
      <c r="AC48" s="30"/>
    </row>
    <row r="49" spans="1:29" s="29" customFormat="1" x14ac:dyDescent="0.25">
      <c r="A49" s="10"/>
      <c r="B49" s="26"/>
      <c r="D49" s="28" t="s">
        <v>130</v>
      </c>
      <c r="E49" s="33">
        <v>564</v>
      </c>
      <c r="F49" s="33"/>
      <c r="G49" s="33"/>
      <c r="H49" s="10">
        <v>42094</v>
      </c>
      <c r="I49" s="10"/>
      <c r="J49" s="10"/>
      <c r="K49" s="10"/>
      <c r="L49" s="10"/>
      <c r="M49" s="27"/>
      <c r="Q49" s="27"/>
      <c r="T49" s="84"/>
      <c r="U49" s="26"/>
      <c r="AC49" s="30"/>
    </row>
    <row r="50" spans="1:29" s="29" customFormat="1" x14ac:dyDescent="0.25">
      <c r="A50" s="10"/>
      <c r="B50" s="26"/>
      <c r="D50" s="28" t="s">
        <v>138</v>
      </c>
      <c r="E50" s="33">
        <v>12200.12</v>
      </c>
      <c r="F50" s="35">
        <v>14700.53</v>
      </c>
      <c r="G50" s="33">
        <v>2500.41</v>
      </c>
      <c r="H50" s="10">
        <v>42143</v>
      </c>
      <c r="I50" s="10"/>
      <c r="J50" s="10"/>
      <c r="K50" s="10"/>
      <c r="L50" s="10"/>
      <c r="M50" s="27"/>
      <c r="Q50" s="27"/>
      <c r="T50" s="84"/>
      <c r="U50" s="26"/>
      <c r="AC50" s="30"/>
    </row>
    <row r="51" spans="1:29" s="29" customFormat="1" x14ac:dyDescent="0.25">
      <c r="A51" s="10"/>
      <c r="B51" s="26"/>
      <c r="D51" s="28" t="s">
        <v>139</v>
      </c>
      <c r="E51" s="35">
        <v>1375.29</v>
      </c>
      <c r="F51" s="33"/>
      <c r="G51" s="33"/>
      <c r="H51" s="10">
        <v>42143</v>
      </c>
      <c r="I51" s="10"/>
      <c r="J51" s="10"/>
      <c r="K51" s="10"/>
      <c r="L51" s="10"/>
      <c r="M51" s="27"/>
      <c r="Q51" s="27"/>
      <c r="T51" s="84"/>
      <c r="U51" s="26"/>
      <c r="AC51" s="30"/>
    </row>
    <row r="52" spans="1:29" s="29" customFormat="1" x14ac:dyDescent="0.25">
      <c r="A52" s="10"/>
      <c r="B52" s="26"/>
      <c r="D52" s="28" t="s">
        <v>140</v>
      </c>
      <c r="E52" s="35">
        <v>540.21</v>
      </c>
      <c r="F52" s="33"/>
      <c r="G52" s="33"/>
      <c r="H52" s="10">
        <v>42143</v>
      </c>
      <c r="I52" s="10"/>
      <c r="J52" s="10"/>
      <c r="K52" s="10"/>
      <c r="L52" s="10"/>
      <c r="M52" s="27"/>
      <c r="Q52" s="27"/>
      <c r="T52" s="84"/>
      <c r="U52" s="26"/>
      <c r="AC52" s="30"/>
    </row>
    <row r="53" spans="1:29" s="29" customFormat="1" x14ac:dyDescent="0.25">
      <c r="A53" s="10"/>
      <c r="B53" s="26"/>
      <c r="D53" s="28" t="s">
        <v>141</v>
      </c>
      <c r="E53" s="35">
        <v>2917.56</v>
      </c>
      <c r="F53" s="33"/>
      <c r="G53" s="33"/>
      <c r="H53" s="10">
        <v>42143</v>
      </c>
      <c r="I53" s="10"/>
      <c r="J53" s="10"/>
      <c r="K53" s="10"/>
      <c r="L53" s="10"/>
      <c r="M53" s="27"/>
      <c r="Q53" s="27"/>
      <c r="T53" s="84"/>
      <c r="U53" s="26"/>
      <c r="AC53" s="30"/>
    </row>
    <row r="54" spans="1:29" s="29" customFormat="1" x14ac:dyDescent="0.25">
      <c r="A54" s="10"/>
      <c r="B54" s="26"/>
      <c r="D54" s="28" t="s">
        <v>142</v>
      </c>
      <c r="E54" s="35">
        <v>1655.95</v>
      </c>
      <c r="F54" s="33"/>
      <c r="G54" s="33"/>
      <c r="H54" s="10">
        <v>42143</v>
      </c>
      <c r="I54" s="10"/>
      <c r="J54" s="10"/>
      <c r="K54" s="10"/>
      <c r="L54" s="10"/>
      <c r="M54" s="27"/>
      <c r="Q54" s="27"/>
      <c r="T54" s="84"/>
      <c r="U54" s="26"/>
      <c r="AC54" s="30"/>
    </row>
    <row r="55" spans="1:29" s="29" customFormat="1" x14ac:dyDescent="0.25">
      <c r="A55" s="10"/>
      <c r="B55" s="26"/>
      <c r="D55" s="28" t="s">
        <v>143</v>
      </c>
      <c r="E55" s="35">
        <v>166.86</v>
      </c>
      <c r="F55" s="33"/>
      <c r="G55" s="33"/>
      <c r="H55" s="10">
        <v>42143</v>
      </c>
      <c r="I55" s="10"/>
      <c r="J55" s="10"/>
      <c r="K55" s="10"/>
      <c r="L55" s="10"/>
      <c r="M55" s="27"/>
      <c r="Q55" s="27"/>
      <c r="T55" s="84"/>
      <c r="U55" s="26"/>
      <c r="AC55" s="30"/>
    </row>
    <row r="56" spans="1:29" s="29" customFormat="1" x14ac:dyDescent="0.25">
      <c r="A56" s="10"/>
      <c r="B56" s="26"/>
      <c r="D56" s="28" t="s">
        <v>144</v>
      </c>
      <c r="E56" s="35">
        <v>19974</v>
      </c>
      <c r="F56" s="33"/>
      <c r="G56" s="33"/>
      <c r="H56" s="10">
        <v>42143</v>
      </c>
      <c r="I56" s="10"/>
      <c r="J56" s="10"/>
      <c r="K56" s="10"/>
      <c r="L56" s="10"/>
      <c r="M56" s="27"/>
      <c r="Q56" s="27"/>
      <c r="T56" s="84"/>
      <c r="U56" s="26"/>
      <c r="AC56" s="30"/>
    </row>
    <row r="57" spans="1:29" s="29" customFormat="1" x14ac:dyDescent="0.25">
      <c r="A57" s="10"/>
      <c r="B57" s="26"/>
      <c r="D57" s="28" t="s">
        <v>145</v>
      </c>
      <c r="E57" s="35">
        <v>2500.67</v>
      </c>
      <c r="F57" s="33"/>
      <c r="G57" s="33"/>
      <c r="H57" s="10">
        <v>42143</v>
      </c>
      <c r="I57" s="10"/>
      <c r="J57" s="10"/>
      <c r="K57" s="10"/>
      <c r="L57" s="10"/>
      <c r="M57" s="27"/>
      <c r="Q57" s="27"/>
      <c r="T57" s="84"/>
      <c r="U57" s="26"/>
      <c r="AC57" s="30"/>
    </row>
    <row r="58" spans="1:29" s="29" customFormat="1" x14ac:dyDescent="0.25">
      <c r="A58" s="10"/>
      <c r="B58" s="26"/>
      <c r="D58" s="28" t="s">
        <v>146</v>
      </c>
      <c r="E58" s="35">
        <v>28.99</v>
      </c>
      <c r="F58" s="33"/>
      <c r="G58" s="33"/>
      <c r="H58" s="10">
        <v>42143</v>
      </c>
      <c r="I58" s="10"/>
      <c r="J58" s="10"/>
      <c r="K58" s="10"/>
      <c r="L58" s="10"/>
      <c r="M58" s="27"/>
      <c r="Q58" s="27"/>
      <c r="T58" s="84"/>
      <c r="U58" s="26"/>
      <c r="AC58" s="30"/>
    </row>
    <row r="59" spans="1:29" s="29" customFormat="1" x14ac:dyDescent="0.25">
      <c r="A59" s="10"/>
      <c r="B59" s="26"/>
      <c r="D59" s="28" t="s">
        <v>147</v>
      </c>
      <c r="E59" s="35">
        <v>255</v>
      </c>
      <c r="F59" s="33"/>
      <c r="G59" s="33"/>
      <c r="H59" s="10">
        <v>42143</v>
      </c>
      <c r="I59" s="10"/>
      <c r="J59" s="10"/>
      <c r="K59" s="10"/>
      <c r="L59" s="10"/>
      <c r="M59" s="27"/>
      <c r="Q59" s="27"/>
      <c r="T59" s="84"/>
      <c r="U59" s="26"/>
      <c r="AC59" s="30"/>
    </row>
    <row r="60" spans="1:29" s="29" customFormat="1" x14ac:dyDescent="0.25">
      <c r="A60" s="10"/>
      <c r="B60" s="26"/>
      <c r="D60" s="28" t="s">
        <v>148</v>
      </c>
      <c r="E60" s="35">
        <v>751.11</v>
      </c>
      <c r="F60" s="33"/>
      <c r="G60" s="33"/>
      <c r="H60" s="10">
        <v>42143</v>
      </c>
      <c r="I60" s="10"/>
      <c r="J60" s="10"/>
      <c r="K60" s="10"/>
      <c r="L60" s="10"/>
      <c r="M60" s="27"/>
      <c r="Q60" s="27"/>
      <c r="T60" s="84"/>
      <c r="U60" s="26"/>
      <c r="AC60" s="30"/>
    </row>
    <row r="61" spans="1:29" s="29" customFormat="1" x14ac:dyDescent="0.25">
      <c r="A61" s="10"/>
      <c r="B61" s="26"/>
      <c r="D61" s="28" t="s">
        <v>149</v>
      </c>
      <c r="E61" s="35">
        <v>16.95</v>
      </c>
      <c r="F61" s="33"/>
      <c r="G61" s="33"/>
      <c r="H61" s="10">
        <v>42143</v>
      </c>
      <c r="I61" s="10"/>
      <c r="J61" s="10"/>
      <c r="K61" s="10"/>
      <c r="L61" s="10"/>
      <c r="M61" s="27"/>
      <c r="Q61" s="27"/>
      <c r="T61" s="84"/>
      <c r="U61" s="26"/>
      <c r="AC61" s="30"/>
    </row>
    <row r="62" spans="1:29" s="29" customFormat="1" x14ac:dyDescent="0.25">
      <c r="A62" s="10"/>
      <c r="B62" s="26"/>
      <c r="D62" s="28" t="s">
        <v>150</v>
      </c>
      <c r="E62" s="33">
        <v>1584</v>
      </c>
      <c r="F62" s="33"/>
      <c r="G62" s="33"/>
      <c r="H62" s="10">
        <v>42124</v>
      </c>
      <c r="I62" s="10"/>
      <c r="J62" s="10"/>
      <c r="K62" s="10"/>
      <c r="L62" s="10"/>
      <c r="M62" s="27"/>
      <c r="Q62" s="27"/>
      <c r="T62" s="84"/>
      <c r="U62" s="26"/>
      <c r="AB62" s="24"/>
      <c r="AC62" s="30"/>
    </row>
    <row r="63" spans="1:29" x14ac:dyDescent="0.25">
      <c r="A63" s="10"/>
      <c r="D63" s="28" t="s">
        <v>156</v>
      </c>
      <c r="E63" s="35">
        <v>59.99</v>
      </c>
      <c r="H63" s="10">
        <v>42178</v>
      </c>
      <c r="I63" s="10"/>
      <c r="J63" s="10"/>
      <c r="K63" s="10"/>
      <c r="T63" s="84"/>
      <c r="AB63" s="29"/>
    </row>
    <row r="64" spans="1:29" s="29" customFormat="1" x14ac:dyDescent="0.25">
      <c r="A64" s="10"/>
      <c r="B64" s="26"/>
      <c r="D64" s="28" t="s">
        <v>157</v>
      </c>
      <c r="E64" s="35">
        <v>24658.38</v>
      </c>
      <c r="F64" s="33"/>
      <c r="G64" s="33"/>
      <c r="H64" s="10">
        <v>42178</v>
      </c>
      <c r="I64" s="10"/>
      <c r="J64" s="10"/>
      <c r="K64" s="10"/>
      <c r="M64" s="27"/>
      <c r="Q64" s="27"/>
      <c r="T64" s="84"/>
      <c r="U64" s="26"/>
      <c r="AC64" s="30"/>
    </row>
    <row r="65" spans="1:29" s="29" customFormat="1" x14ac:dyDescent="0.25">
      <c r="A65" s="10"/>
      <c r="B65" s="26"/>
      <c r="D65" s="28" t="s">
        <v>158</v>
      </c>
      <c r="E65" s="35">
        <v>22858.05</v>
      </c>
      <c r="F65" s="33"/>
      <c r="G65" s="33"/>
      <c r="H65" s="10">
        <v>42178</v>
      </c>
      <c r="I65" s="10"/>
      <c r="J65" s="10"/>
      <c r="K65" s="10"/>
      <c r="M65" s="27"/>
      <c r="Q65" s="27"/>
      <c r="T65" s="84"/>
      <c r="U65" s="26"/>
      <c r="AC65" s="30"/>
    </row>
    <row r="66" spans="1:29" s="29" customFormat="1" x14ac:dyDescent="0.25">
      <c r="A66" s="10"/>
      <c r="B66" s="26"/>
      <c r="D66" s="28" t="s">
        <v>159</v>
      </c>
      <c r="E66" s="35">
        <v>17135.330000000002</v>
      </c>
      <c r="F66" s="33"/>
      <c r="G66" s="33"/>
      <c r="H66" s="10">
        <v>42178</v>
      </c>
      <c r="I66" s="10"/>
      <c r="J66" s="10"/>
      <c r="K66" s="10"/>
      <c r="M66" s="27"/>
      <c r="Q66" s="27"/>
      <c r="T66" s="84"/>
      <c r="U66" s="26"/>
      <c r="AC66" s="30"/>
    </row>
    <row r="67" spans="1:29" s="29" customFormat="1" x14ac:dyDescent="0.25">
      <c r="A67" s="10"/>
      <c r="B67" s="26"/>
      <c r="D67" s="28" t="s">
        <v>160</v>
      </c>
      <c r="E67" s="35">
        <v>2290.2800000000002</v>
      </c>
      <c r="F67" s="33"/>
      <c r="G67" s="33"/>
      <c r="H67" s="10">
        <v>42178</v>
      </c>
      <c r="I67" s="10"/>
      <c r="J67" s="10"/>
      <c r="K67" s="10"/>
      <c r="M67" s="27"/>
      <c r="Q67" s="27"/>
      <c r="T67" s="84"/>
      <c r="U67" s="26"/>
      <c r="AC67" s="30"/>
    </row>
    <row r="68" spans="1:29" s="29" customFormat="1" x14ac:dyDescent="0.25">
      <c r="A68" s="10"/>
      <c r="B68" s="26"/>
      <c r="D68" s="28" t="s">
        <v>161</v>
      </c>
      <c r="E68" s="35">
        <v>4907.91</v>
      </c>
      <c r="F68" s="33"/>
      <c r="G68" s="33"/>
      <c r="H68" s="10">
        <v>42178</v>
      </c>
      <c r="I68" s="10"/>
      <c r="J68" s="10"/>
      <c r="K68" s="10"/>
      <c r="M68" s="27"/>
      <c r="Q68" s="27"/>
      <c r="T68" s="84"/>
      <c r="U68" s="26"/>
      <c r="AC68" s="30"/>
    </row>
    <row r="69" spans="1:29" s="29" customFormat="1" x14ac:dyDescent="0.25">
      <c r="A69" s="10"/>
      <c r="B69" s="26"/>
      <c r="D69" s="28" t="s">
        <v>162</v>
      </c>
      <c r="E69" s="35">
        <v>1073.28</v>
      </c>
      <c r="F69" s="33"/>
      <c r="G69" s="33"/>
      <c r="H69" s="10">
        <v>42178</v>
      </c>
      <c r="I69" s="10"/>
      <c r="J69" s="10"/>
      <c r="K69" s="10"/>
      <c r="M69" s="27"/>
      <c r="Q69" s="27"/>
      <c r="T69" s="84"/>
      <c r="U69" s="26"/>
      <c r="AC69" s="30"/>
    </row>
    <row r="70" spans="1:29" s="29" customFormat="1" x14ac:dyDescent="0.25">
      <c r="A70" s="10"/>
      <c r="B70" s="26"/>
      <c r="D70" s="28" t="s">
        <v>163</v>
      </c>
      <c r="E70" s="35">
        <v>16842.79</v>
      </c>
      <c r="F70" s="33"/>
      <c r="G70" s="33"/>
      <c r="H70" s="10">
        <v>42178</v>
      </c>
      <c r="I70" s="10"/>
      <c r="J70" s="10"/>
      <c r="K70" s="10"/>
      <c r="M70" s="27"/>
      <c r="Q70" s="27"/>
      <c r="T70" s="84"/>
      <c r="U70" s="26"/>
      <c r="AC70" s="30"/>
    </row>
    <row r="71" spans="1:29" s="29" customFormat="1" x14ac:dyDescent="0.25">
      <c r="A71" s="10"/>
      <c r="B71" s="26"/>
      <c r="D71" s="28" t="s">
        <v>164</v>
      </c>
      <c r="E71" s="35">
        <v>4865</v>
      </c>
      <c r="F71" s="33"/>
      <c r="G71" s="33"/>
      <c r="H71" s="10">
        <v>42178</v>
      </c>
      <c r="I71" s="10"/>
      <c r="J71" s="10"/>
      <c r="K71" s="10"/>
      <c r="M71" s="27"/>
      <c r="Q71" s="27"/>
      <c r="T71" s="84"/>
      <c r="U71" s="26"/>
      <c r="AC71" s="30"/>
    </row>
    <row r="72" spans="1:29" s="29" customFormat="1" x14ac:dyDescent="0.25">
      <c r="A72" s="10"/>
      <c r="B72" s="26"/>
      <c r="D72" s="28" t="s">
        <v>165</v>
      </c>
      <c r="E72" s="35">
        <v>3237.29</v>
      </c>
      <c r="F72" s="33"/>
      <c r="G72" s="33"/>
      <c r="H72" s="10">
        <v>42178</v>
      </c>
      <c r="I72" s="10"/>
      <c r="J72" s="10"/>
      <c r="K72" s="10"/>
      <c r="M72" s="27"/>
      <c r="Q72" s="27"/>
      <c r="T72" s="84"/>
      <c r="U72" s="26"/>
      <c r="AC72" s="30"/>
    </row>
    <row r="73" spans="1:29" s="29" customFormat="1" x14ac:dyDescent="0.25">
      <c r="A73" s="10"/>
      <c r="B73" s="26"/>
      <c r="D73" s="28" t="s">
        <v>166</v>
      </c>
      <c r="E73" s="35">
        <v>59.95</v>
      </c>
      <c r="F73" s="33"/>
      <c r="G73" s="33"/>
      <c r="H73" s="10">
        <v>42178</v>
      </c>
      <c r="I73" s="10"/>
      <c r="J73" s="10"/>
      <c r="K73" s="10"/>
      <c r="M73" s="27"/>
      <c r="Q73" s="27"/>
      <c r="T73" s="84"/>
      <c r="U73" s="26"/>
      <c r="AC73" s="30"/>
    </row>
    <row r="74" spans="1:29" s="29" customFormat="1" x14ac:dyDescent="0.25">
      <c r="A74" s="10"/>
      <c r="B74" s="26"/>
      <c r="D74" s="28" t="s">
        <v>167</v>
      </c>
      <c r="E74" s="35">
        <v>18.989999999999998</v>
      </c>
      <c r="F74" s="33"/>
      <c r="G74" s="33"/>
      <c r="H74" s="10">
        <v>42178</v>
      </c>
      <c r="I74" s="10"/>
      <c r="J74" s="10"/>
      <c r="K74" s="10"/>
      <c r="M74" s="27"/>
      <c r="Q74" s="27"/>
      <c r="T74" s="84"/>
      <c r="U74" s="26"/>
      <c r="AC74" s="30"/>
    </row>
    <row r="75" spans="1:29" s="29" customFormat="1" x14ac:dyDescent="0.25">
      <c r="A75" s="10"/>
      <c r="B75" s="26"/>
      <c r="D75" s="28" t="s">
        <v>168</v>
      </c>
      <c r="E75" s="35">
        <v>1288.7</v>
      </c>
      <c r="F75" s="33"/>
      <c r="G75" s="33"/>
      <c r="H75" s="10">
        <v>42178</v>
      </c>
      <c r="I75" s="10"/>
      <c r="J75" s="10"/>
      <c r="K75" s="10"/>
      <c r="M75" s="27"/>
      <c r="Q75" s="27"/>
      <c r="T75" s="84"/>
      <c r="U75" s="26"/>
      <c r="AC75" s="30"/>
    </row>
    <row r="76" spans="1:29" s="29" customFormat="1" x14ac:dyDescent="0.25">
      <c r="A76" s="10"/>
      <c r="B76" s="26"/>
      <c r="D76" s="28" t="s">
        <v>169</v>
      </c>
      <c r="E76" s="35">
        <v>74.989999999999995</v>
      </c>
      <c r="F76" s="33"/>
      <c r="G76" s="33"/>
      <c r="H76" s="10">
        <v>42178</v>
      </c>
      <c r="I76" s="10"/>
      <c r="J76" s="10"/>
      <c r="K76" s="10"/>
      <c r="M76" s="27"/>
      <c r="Q76" s="27"/>
      <c r="T76" s="84"/>
      <c r="U76" s="26"/>
      <c r="AC76" s="30"/>
    </row>
    <row r="77" spans="1:29" s="29" customFormat="1" x14ac:dyDescent="0.25">
      <c r="A77" s="10"/>
      <c r="B77" s="26"/>
      <c r="D77" s="28" t="s">
        <v>153</v>
      </c>
      <c r="E77" s="33">
        <v>1249</v>
      </c>
      <c r="F77" s="33"/>
      <c r="G77" s="33"/>
      <c r="H77" s="10">
        <v>42155</v>
      </c>
      <c r="I77" s="10"/>
      <c r="J77" s="10"/>
      <c r="K77" s="10"/>
      <c r="M77" s="27"/>
      <c r="Q77" s="27"/>
      <c r="T77" s="84"/>
      <c r="U77" s="26"/>
      <c r="AC77" s="30"/>
    </row>
    <row r="78" spans="1:29" s="29" customFormat="1" x14ac:dyDescent="0.25">
      <c r="A78" s="10"/>
      <c r="B78" s="26"/>
      <c r="D78" s="28" t="s">
        <v>170</v>
      </c>
      <c r="E78" s="35">
        <v>60.98</v>
      </c>
      <c r="F78" s="33"/>
      <c r="G78" s="33"/>
      <c r="H78" s="10">
        <v>42178</v>
      </c>
      <c r="I78" s="10"/>
      <c r="J78" s="10"/>
      <c r="K78" s="10"/>
      <c r="M78" s="27"/>
      <c r="Q78" s="27"/>
      <c r="T78" s="84"/>
      <c r="U78" s="26"/>
      <c r="AC78" s="30"/>
    </row>
    <row r="79" spans="1:29" s="29" customFormat="1" x14ac:dyDescent="0.25">
      <c r="A79" s="10"/>
      <c r="B79" s="26"/>
      <c r="D79" s="28" t="s">
        <v>171</v>
      </c>
      <c r="E79" s="35">
        <v>879.13</v>
      </c>
      <c r="F79" s="33"/>
      <c r="G79" s="33"/>
      <c r="H79" s="10">
        <v>42178</v>
      </c>
      <c r="I79" s="10"/>
      <c r="J79" s="10"/>
      <c r="K79" s="10"/>
      <c r="M79" s="27"/>
      <c r="Q79" s="27"/>
      <c r="T79" s="84"/>
      <c r="U79" s="26"/>
      <c r="AC79" s="30"/>
    </row>
    <row r="80" spans="1:29" s="29" customFormat="1" x14ac:dyDescent="0.25">
      <c r="A80" s="10"/>
      <c r="B80" s="26"/>
      <c r="D80" s="28" t="s">
        <v>172</v>
      </c>
      <c r="E80" s="33">
        <v>8098.42</v>
      </c>
      <c r="F80" s="33"/>
      <c r="G80" s="33"/>
      <c r="H80" s="10">
        <v>42187</v>
      </c>
      <c r="I80" s="10"/>
      <c r="J80" s="10"/>
      <c r="K80" s="10"/>
      <c r="M80" s="27"/>
      <c r="Q80" s="27"/>
      <c r="T80" s="84"/>
      <c r="U80" s="26"/>
      <c r="AC80" s="30"/>
    </row>
    <row r="81" spans="1:29" s="29" customFormat="1" x14ac:dyDescent="0.25">
      <c r="A81" s="10"/>
      <c r="B81" s="26"/>
      <c r="D81" s="28" t="s">
        <v>173</v>
      </c>
      <c r="E81" s="33">
        <v>294.43</v>
      </c>
      <c r="F81" s="33"/>
      <c r="G81" s="33"/>
      <c r="H81" s="10">
        <v>42187</v>
      </c>
      <c r="I81" s="10"/>
      <c r="J81" s="10"/>
      <c r="K81" s="10"/>
      <c r="M81" s="27"/>
      <c r="Q81" s="27"/>
      <c r="T81" s="84"/>
      <c r="U81" s="26"/>
      <c r="AC81" s="30"/>
    </row>
    <row r="82" spans="1:29" s="29" customFormat="1" x14ac:dyDescent="0.25">
      <c r="A82" s="10"/>
      <c r="B82" s="26"/>
      <c r="D82" s="28" t="s">
        <v>174</v>
      </c>
      <c r="E82" s="33">
        <v>348.51</v>
      </c>
      <c r="F82" s="33"/>
      <c r="G82" s="33"/>
      <c r="H82" s="10">
        <v>42187</v>
      </c>
      <c r="I82" s="10"/>
      <c r="J82" s="10"/>
      <c r="K82" s="10"/>
      <c r="M82" s="27"/>
      <c r="Q82" s="27"/>
      <c r="T82" s="84"/>
      <c r="U82" s="26"/>
      <c r="AC82" s="30"/>
    </row>
    <row r="83" spans="1:29" s="29" customFormat="1" x14ac:dyDescent="0.25">
      <c r="A83" s="10"/>
      <c r="B83" s="26"/>
      <c r="D83" s="28" t="s">
        <v>175</v>
      </c>
      <c r="E83" s="33">
        <v>3146.33</v>
      </c>
      <c r="F83" s="33"/>
      <c r="G83" s="33"/>
      <c r="H83" s="10">
        <v>42187</v>
      </c>
      <c r="I83" s="10"/>
      <c r="J83" s="10"/>
      <c r="K83" s="10"/>
      <c r="M83" s="27"/>
      <c r="Q83" s="27"/>
      <c r="T83" s="84"/>
      <c r="U83" s="26"/>
      <c r="AC83" s="30"/>
    </row>
    <row r="84" spans="1:29" s="29" customFormat="1" x14ac:dyDescent="0.25">
      <c r="A84" s="10"/>
      <c r="B84" s="26"/>
      <c r="D84" s="28" t="s">
        <v>176</v>
      </c>
      <c r="E84" s="33">
        <v>567.75</v>
      </c>
      <c r="F84" s="33"/>
      <c r="G84" s="33"/>
      <c r="H84" s="10">
        <v>42187</v>
      </c>
      <c r="I84" s="10"/>
      <c r="J84" s="10"/>
      <c r="K84" s="10"/>
      <c r="M84" s="27"/>
      <c r="Q84" s="27"/>
      <c r="T84" s="84"/>
      <c r="U84" s="26"/>
      <c r="AC84" s="30"/>
    </row>
    <row r="85" spans="1:29" s="29" customFormat="1" x14ac:dyDescent="0.25">
      <c r="A85" s="10"/>
      <c r="B85" s="26"/>
      <c r="D85" s="28" t="s">
        <v>177</v>
      </c>
      <c r="E85" s="33">
        <v>2562.04</v>
      </c>
      <c r="F85" s="33"/>
      <c r="G85" s="33"/>
      <c r="H85" s="10">
        <v>42187</v>
      </c>
      <c r="I85" s="10"/>
      <c r="J85" s="10"/>
      <c r="K85" s="10"/>
      <c r="M85" s="27"/>
      <c r="Q85" s="27"/>
      <c r="T85" s="84"/>
      <c r="U85" s="26"/>
      <c r="AC85" s="30"/>
    </row>
    <row r="86" spans="1:29" s="29" customFormat="1" x14ac:dyDescent="0.25">
      <c r="A86" s="10"/>
      <c r="B86" s="26"/>
      <c r="D86" s="28" t="s">
        <v>178</v>
      </c>
      <c r="E86" s="33">
        <v>10.99</v>
      </c>
      <c r="F86" s="33"/>
      <c r="G86" s="33"/>
      <c r="H86" s="10">
        <v>42187</v>
      </c>
      <c r="I86" s="10"/>
      <c r="J86" s="10"/>
      <c r="K86" s="10"/>
      <c r="M86" s="27"/>
      <c r="Q86" s="27"/>
      <c r="T86" s="84"/>
      <c r="U86" s="26"/>
      <c r="AC86" s="30"/>
    </row>
    <row r="87" spans="1:29" s="29" customFormat="1" x14ac:dyDescent="0.25">
      <c r="A87" s="10"/>
      <c r="B87" s="26"/>
      <c r="D87" s="28" t="s">
        <v>179</v>
      </c>
      <c r="E87" s="33">
        <v>0</v>
      </c>
      <c r="F87" s="33">
        <v>902.69</v>
      </c>
      <c r="G87" s="33">
        <v>902.69</v>
      </c>
      <c r="H87" s="10" t="s">
        <v>184</v>
      </c>
      <c r="I87" s="10"/>
      <c r="J87" s="10"/>
      <c r="K87" s="10"/>
      <c r="M87" s="27"/>
      <c r="Q87" s="27"/>
      <c r="T87" s="84"/>
      <c r="U87" s="26"/>
      <c r="AC87" s="30"/>
    </row>
    <row r="88" spans="1:29" s="29" customFormat="1" x14ac:dyDescent="0.25">
      <c r="A88" s="10"/>
      <c r="B88" s="26"/>
      <c r="D88" s="28" t="s">
        <v>180</v>
      </c>
      <c r="E88" s="33">
        <v>0</v>
      </c>
      <c r="F88" s="33">
        <v>18.989999999999998</v>
      </c>
      <c r="G88" s="33">
        <v>18.989999999999998</v>
      </c>
      <c r="H88" s="10" t="s">
        <v>184</v>
      </c>
      <c r="I88" s="10"/>
      <c r="J88" s="10"/>
      <c r="K88" s="10"/>
      <c r="M88" s="27"/>
      <c r="Q88" s="27"/>
      <c r="T88" s="84"/>
      <c r="U88" s="26"/>
      <c r="AC88" s="30"/>
    </row>
    <row r="89" spans="1:29" s="29" customFormat="1" x14ac:dyDescent="0.25">
      <c r="A89" s="10"/>
      <c r="B89" s="26"/>
      <c r="D89" s="28" t="s">
        <v>183</v>
      </c>
      <c r="E89" s="33">
        <v>235</v>
      </c>
      <c r="F89" s="33"/>
      <c r="G89" s="33"/>
      <c r="H89" s="10">
        <v>42185</v>
      </c>
      <c r="I89" s="10"/>
      <c r="J89" s="10"/>
      <c r="K89" s="10"/>
      <c r="M89" s="27"/>
      <c r="Q89" s="27"/>
      <c r="T89" s="84"/>
      <c r="U89" s="26"/>
      <c r="AC89" s="30"/>
    </row>
    <row r="90" spans="1:29" s="29" customFormat="1" x14ac:dyDescent="0.25">
      <c r="A90" s="10"/>
      <c r="B90" s="26"/>
      <c r="D90" s="28"/>
      <c r="E90" s="33"/>
      <c r="F90" s="33"/>
      <c r="G90" s="33"/>
      <c r="H90" s="10"/>
      <c r="I90" s="10"/>
      <c r="J90" s="10"/>
      <c r="K90" s="10"/>
      <c r="M90" s="27"/>
      <c r="Q90" s="27"/>
      <c r="T90" s="84"/>
      <c r="U90" s="26"/>
      <c r="AC90" s="30"/>
    </row>
    <row r="91" spans="1:29" s="29" customFormat="1" x14ac:dyDescent="0.25">
      <c r="A91" s="10"/>
      <c r="B91" s="26"/>
      <c r="D91" s="28"/>
      <c r="E91" s="33"/>
      <c r="F91" s="33"/>
      <c r="G91" s="33"/>
      <c r="H91" s="10"/>
      <c r="I91" s="10"/>
      <c r="J91" s="10"/>
      <c r="K91" s="10"/>
      <c r="M91" s="27"/>
      <c r="Q91" s="27"/>
      <c r="T91" s="84"/>
      <c r="U91" s="26"/>
      <c r="AC91" s="30"/>
    </row>
    <row r="92" spans="1:29" s="29" customFormat="1" x14ac:dyDescent="0.25">
      <c r="A92" s="10"/>
      <c r="B92" s="26"/>
      <c r="D92" s="28"/>
      <c r="E92" s="33"/>
      <c r="F92" s="33"/>
      <c r="G92" s="33"/>
      <c r="H92" s="10"/>
      <c r="I92" s="10"/>
      <c r="J92" s="10"/>
      <c r="K92" s="10"/>
      <c r="M92" s="27"/>
      <c r="Q92" s="27"/>
      <c r="T92" s="84"/>
      <c r="U92" s="26"/>
      <c r="AC92" s="30"/>
    </row>
    <row r="93" spans="1:29" s="29" customFormat="1" x14ac:dyDescent="0.25">
      <c r="A93" s="10"/>
      <c r="B93" s="26"/>
      <c r="D93" s="28"/>
      <c r="E93" s="33"/>
      <c r="F93" s="33"/>
      <c r="G93" s="33"/>
      <c r="H93" s="10"/>
      <c r="I93" s="10"/>
      <c r="J93" s="10"/>
      <c r="K93" s="10"/>
      <c r="M93" s="27"/>
      <c r="Q93" s="27"/>
      <c r="T93" s="84"/>
      <c r="U93" s="26"/>
      <c r="AC93" s="30"/>
    </row>
    <row r="94" spans="1:29" s="29" customFormat="1" x14ac:dyDescent="0.25">
      <c r="A94" s="10"/>
      <c r="B94" s="26"/>
      <c r="D94" s="28"/>
      <c r="E94" s="33"/>
      <c r="F94" s="33"/>
      <c r="G94" s="33"/>
      <c r="H94" s="10"/>
      <c r="I94" s="10"/>
      <c r="J94" s="10"/>
      <c r="K94" s="10"/>
      <c r="M94" s="27"/>
      <c r="Q94" s="27"/>
      <c r="T94" s="84"/>
      <c r="U94" s="26"/>
      <c r="AC94" s="30"/>
    </row>
    <row r="95" spans="1:29" s="29" customFormat="1" x14ac:dyDescent="0.25">
      <c r="A95" s="10"/>
      <c r="B95" s="26"/>
      <c r="D95" s="28"/>
      <c r="E95" s="33"/>
      <c r="F95" s="33"/>
      <c r="G95" s="33"/>
      <c r="H95" s="10"/>
      <c r="I95" s="10"/>
      <c r="J95" s="10"/>
      <c r="K95" s="10"/>
      <c r="M95" s="27"/>
      <c r="Q95" s="27"/>
      <c r="T95" s="84"/>
      <c r="U95" s="26"/>
      <c r="AB95" s="24"/>
      <c r="AC95" s="30"/>
    </row>
    <row r="96" spans="1:29" x14ac:dyDescent="0.25">
      <c r="A96" s="10"/>
      <c r="D96" s="28"/>
      <c r="H96" s="10"/>
      <c r="I96" s="10"/>
      <c r="J96" s="10"/>
      <c r="K96" s="10"/>
      <c r="T96" s="84"/>
      <c r="AB96" s="26"/>
      <c r="AC96" s="30">
        <f>SUM(AC2:AC95)</f>
        <v>299</v>
      </c>
    </row>
    <row r="97" spans="1:29" s="26" customFormat="1" x14ac:dyDescent="0.25">
      <c r="A97" s="93" t="s">
        <v>24</v>
      </c>
      <c r="B97" s="26">
        <f>SUM(B2:B96)</f>
        <v>9000</v>
      </c>
      <c r="D97" s="94"/>
      <c r="E97" s="33">
        <f>SUM(E2:E96)</f>
        <v>615735.97</v>
      </c>
      <c r="F97" s="33"/>
      <c r="G97" s="33"/>
      <c r="J97" s="26">
        <f>SUM(J2:J96)</f>
        <v>1057.8</v>
      </c>
      <c r="M97" s="95">
        <f>SUM(M2:M96)</f>
        <v>0</v>
      </c>
      <c r="Q97" s="95">
        <f>SUM(Q2:Q96)</f>
        <v>0</v>
      </c>
      <c r="T97" s="91"/>
      <c r="U97" s="26">
        <f>SUM(U2:U96)</f>
        <v>1000</v>
      </c>
      <c r="Y97" s="26">
        <f>SUM(Y2:Y96)</f>
        <v>396.5</v>
      </c>
      <c r="AB97" s="24"/>
      <c r="AC97" s="30"/>
    </row>
    <row r="98" spans="1:29" ht="15" customHeight="1" x14ac:dyDescent="0.25">
      <c r="D98" s="80"/>
      <c r="E98" s="26"/>
      <c r="H98" s="10"/>
      <c r="I98" s="10"/>
      <c r="J98" s="10"/>
      <c r="K98" s="10"/>
    </row>
    <row r="99" spans="1:29" x14ac:dyDescent="0.25">
      <c r="D99" s="80"/>
      <c r="E99" s="26"/>
      <c r="H99" s="10"/>
      <c r="I99" s="10"/>
      <c r="J99" s="10"/>
      <c r="K99" s="10"/>
    </row>
    <row r="100" spans="1:29" ht="26.25" x14ac:dyDescent="0.25">
      <c r="D100" s="92" t="s">
        <v>181</v>
      </c>
      <c r="E100" s="26"/>
      <c r="H100" s="10"/>
      <c r="I100" s="10"/>
      <c r="J100" s="10"/>
      <c r="K100" s="10"/>
    </row>
    <row r="101" spans="1:29" x14ac:dyDescent="0.25">
      <c r="A101" s="25"/>
      <c r="C101" s="25"/>
      <c r="D101" s="28"/>
      <c r="E101" s="26"/>
      <c r="H101" s="10"/>
      <c r="I101" s="10"/>
      <c r="J101" s="10"/>
      <c r="K101" s="10"/>
      <c r="AB101" s="25"/>
    </row>
    <row r="102" spans="1:29" s="25" customFormat="1" x14ac:dyDescent="0.25">
      <c r="A102"/>
      <c r="B102" s="26"/>
      <c r="C102"/>
      <c r="D102" s="28"/>
      <c r="E102" s="33"/>
      <c r="F102" s="33"/>
      <c r="G102" s="33"/>
      <c r="H102" s="10"/>
      <c r="I102" s="10"/>
      <c r="J102" s="10"/>
      <c r="K102" s="10"/>
      <c r="M102" s="27"/>
      <c r="Q102" s="27"/>
      <c r="T102" s="82"/>
      <c r="U102" s="26"/>
      <c r="AB102" s="24"/>
      <c r="AC102" s="30"/>
    </row>
    <row r="103" spans="1:29" x14ac:dyDescent="0.25">
      <c r="D103" s="28"/>
      <c r="H103" s="10"/>
      <c r="I103" s="10"/>
      <c r="J103" s="10"/>
      <c r="K103" s="10"/>
    </row>
    <row r="104" spans="1:29" x14ac:dyDescent="0.25">
      <c r="D104" s="28"/>
      <c r="H104" s="10"/>
      <c r="I104" s="10"/>
      <c r="J104" s="10"/>
      <c r="K104" s="10"/>
    </row>
    <row r="105" spans="1:29" x14ac:dyDescent="0.25">
      <c r="A105" s="24"/>
      <c r="C105" s="24"/>
      <c r="D105" s="28"/>
      <c r="H105" s="10"/>
      <c r="I105" s="10"/>
      <c r="J105" s="10"/>
      <c r="K105" s="10"/>
    </row>
    <row r="106" spans="1:29" s="24" customFormat="1" x14ac:dyDescent="0.25">
      <c r="B106" s="26"/>
      <c r="D106" s="28"/>
      <c r="E106" s="33"/>
      <c r="F106" s="33"/>
      <c r="G106" s="33"/>
      <c r="H106" s="10"/>
      <c r="I106" s="10"/>
      <c r="J106" s="10"/>
      <c r="K106" s="10"/>
      <c r="M106" s="27"/>
      <c r="O106" s="25"/>
      <c r="Q106" s="27"/>
      <c r="T106" s="82"/>
      <c r="U106" s="26"/>
      <c r="AC106" s="30"/>
    </row>
    <row r="107" spans="1:29" s="24" customFormat="1" x14ac:dyDescent="0.25">
      <c r="B107" s="26"/>
      <c r="D107" s="28"/>
      <c r="E107" s="33"/>
      <c r="F107" s="33"/>
      <c r="G107" s="33"/>
      <c r="H107" s="10"/>
      <c r="I107" s="10"/>
      <c r="J107" s="10"/>
      <c r="K107" s="10"/>
      <c r="M107" s="27"/>
      <c r="O107" s="25"/>
      <c r="Q107" s="27"/>
      <c r="T107" s="82"/>
      <c r="U107" s="26"/>
      <c r="AC107" s="30"/>
    </row>
    <row r="108" spans="1:29" s="24" customFormat="1" x14ac:dyDescent="0.25">
      <c r="B108" s="26"/>
      <c r="D108" s="28"/>
      <c r="E108" s="33"/>
      <c r="F108" s="33"/>
      <c r="G108" s="33"/>
      <c r="H108" s="10"/>
      <c r="I108" s="10"/>
      <c r="J108" s="10"/>
      <c r="K108" s="10"/>
      <c r="M108" s="27"/>
      <c r="O108" s="25"/>
      <c r="Q108" s="27"/>
      <c r="T108" s="82"/>
      <c r="U108" s="26"/>
      <c r="AC108" s="30"/>
    </row>
    <row r="109" spans="1:29" s="24" customFormat="1" x14ac:dyDescent="0.25">
      <c r="A109"/>
      <c r="B109" s="26"/>
      <c r="C109"/>
      <c r="D109" s="28"/>
      <c r="E109" s="33"/>
      <c r="F109" s="33"/>
      <c r="G109" s="33"/>
      <c r="H109" s="10"/>
      <c r="I109" s="10"/>
      <c r="J109" s="10"/>
      <c r="K109" s="10"/>
      <c r="M109" s="27"/>
      <c r="O109" s="25"/>
      <c r="Q109" s="27"/>
      <c r="T109" s="82"/>
      <c r="U109" s="26"/>
      <c r="AC109" s="30"/>
    </row>
    <row r="110" spans="1:29" x14ac:dyDescent="0.25">
      <c r="D110" s="28"/>
      <c r="H110" s="10"/>
      <c r="I110" s="10"/>
      <c r="J110" s="10"/>
      <c r="K110" s="10"/>
    </row>
    <row r="111" spans="1:29" x14ac:dyDescent="0.25">
      <c r="D111" s="28"/>
      <c r="H111" s="10"/>
      <c r="I111" s="10"/>
      <c r="J111" s="10"/>
      <c r="K111" s="10"/>
    </row>
    <row r="112" spans="1:29" x14ac:dyDescent="0.25">
      <c r="D112" s="28"/>
      <c r="H112" s="10"/>
      <c r="I112" s="10"/>
      <c r="J112" s="10"/>
      <c r="K112" s="10"/>
    </row>
    <row r="113" spans="1:29" x14ac:dyDescent="0.25">
      <c r="D113" s="28"/>
      <c r="E113" s="26"/>
      <c r="H113" s="10"/>
      <c r="I113" s="10"/>
      <c r="J113" s="10"/>
      <c r="K113" s="10"/>
    </row>
    <row r="114" spans="1:29" x14ac:dyDescent="0.25">
      <c r="D114" s="28"/>
      <c r="H114" s="10"/>
      <c r="I114" s="10"/>
      <c r="J114" s="10"/>
      <c r="K114" s="10"/>
    </row>
    <row r="115" spans="1:29" x14ac:dyDescent="0.25">
      <c r="D115" s="28"/>
      <c r="H115" s="10"/>
      <c r="I115" s="10"/>
      <c r="J115" s="10"/>
      <c r="K115" s="10"/>
    </row>
    <row r="116" spans="1:29" x14ac:dyDescent="0.25">
      <c r="D116" s="28"/>
      <c r="H116" s="10"/>
      <c r="I116" s="10"/>
      <c r="J116" s="10"/>
      <c r="K116" s="10"/>
    </row>
    <row r="117" spans="1:29" x14ac:dyDescent="0.25">
      <c r="A117" s="25"/>
      <c r="C117" s="25"/>
      <c r="D117" s="28"/>
      <c r="E117" s="26"/>
      <c r="H117" s="10"/>
      <c r="I117" s="10"/>
      <c r="J117" s="10"/>
      <c r="K117" s="10"/>
      <c r="AB117" s="25"/>
    </row>
    <row r="118" spans="1:29" s="25" customFormat="1" x14ac:dyDescent="0.25">
      <c r="A118"/>
      <c r="B118" s="26"/>
      <c r="C118"/>
      <c r="D118" s="28"/>
      <c r="E118" s="26"/>
      <c r="F118" s="33"/>
      <c r="G118" s="33"/>
      <c r="H118" s="10"/>
      <c r="I118" s="10"/>
      <c r="J118" s="10"/>
      <c r="K118" s="10"/>
      <c r="M118" s="27"/>
      <c r="Q118" s="27"/>
      <c r="T118" s="82"/>
      <c r="U118" s="26"/>
      <c r="AB118" s="24"/>
      <c r="AC118" s="30"/>
    </row>
    <row r="119" spans="1:29" x14ac:dyDescent="0.25">
      <c r="D119" s="28"/>
      <c r="E119" s="26"/>
      <c r="H119" s="10"/>
      <c r="I119" s="10"/>
      <c r="J119" s="10"/>
      <c r="K119" s="10"/>
    </row>
    <row r="120" spans="1:29" x14ac:dyDescent="0.25">
      <c r="A120" s="29"/>
      <c r="C120" s="29"/>
      <c r="D120" s="28"/>
      <c r="E120" s="26"/>
      <c r="H120" s="10"/>
      <c r="I120" s="10"/>
      <c r="J120" s="10"/>
      <c r="K120" s="10"/>
      <c r="AB120" s="29"/>
    </row>
    <row r="121" spans="1:29" s="29" customFormat="1" x14ac:dyDescent="0.25">
      <c r="B121" s="26"/>
      <c r="D121" s="28"/>
      <c r="E121" s="33"/>
      <c r="F121" s="33"/>
      <c r="G121" s="33"/>
      <c r="H121" s="10"/>
      <c r="I121" s="10"/>
      <c r="J121" s="10"/>
      <c r="K121" s="10"/>
      <c r="M121" s="27"/>
      <c r="Q121" s="27"/>
      <c r="T121" s="82"/>
      <c r="U121" s="26"/>
      <c r="AC121" s="30"/>
    </row>
    <row r="122" spans="1:29" s="29" customFormat="1" x14ac:dyDescent="0.25">
      <c r="B122" s="26"/>
      <c r="D122" s="28"/>
      <c r="E122" s="33"/>
      <c r="F122" s="33"/>
      <c r="G122" s="33"/>
      <c r="H122" s="10"/>
      <c r="I122" s="10"/>
      <c r="J122" s="10"/>
      <c r="K122" s="10"/>
      <c r="M122" s="27"/>
      <c r="Q122" s="27"/>
      <c r="T122" s="82"/>
      <c r="U122" s="26"/>
      <c r="AC122" s="30"/>
    </row>
    <row r="123" spans="1:29" s="29" customFormat="1" x14ac:dyDescent="0.25">
      <c r="B123" s="26"/>
      <c r="D123" s="28"/>
      <c r="E123" s="33"/>
      <c r="F123" s="33"/>
      <c r="G123" s="33"/>
      <c r="H123" s="10"/>
      <c r="I123" s="10"/>
      <c r="J123" s="10"/>
      <c r="K123" s="10"/>
      <c r="M123" s="27"/>
      <c r="Q123" s="27"/>
      <c r="T123" s="82"/>
      <c r="U123" s="26"/>
      <c r="AC123" s="30"/>
    </row>
    <row r="124" spans="1:29" s="29" customFormat="1" x14ac:dyDescent="0.25">
      <c r="B124" s="26"/>
      <c r="D124" s="28"/>
      <c r="E124" s="33"/>
      <c r="F124" s="33"/>
      <c r="G124" s="33"/>
      <c r="H124" s="10"/>
      <c r="I124" s="10"/>
      <c r="J124" s="10"/>
      <c r="K124" s="10"/>
      <c r="M124" s="27"/>
      <c r="Q124" s="27"/>
      <c r="T124" s="82"/>
      <c r="U124" s="26"/>
      <c r="AC124" s="30"/>
    </row>
    <row r="125" spans="1:29" s="29" customFormat="1" x14ac:dyDescent="0.25">
      <c r="B125" s="26"/>
      <c r="D125" s="28"/>
      <c r="E125" s="33"/>
      <c r="F125" s="33"/>
      <c r="G125" s="33"/>
      <c r="H125" s="10"/>
      <c r="I125" s="10"/>
      <c r="J125" s="10"/>
      <c r="K125" s="10"/>
      <c r="M125" s="27"/>
      <c r="Q125" s="27"/>
      <c r="T125" s="82"/>
      <c r="U125" s="26"/>
      <c r="AC125" s="30"/>
    </row>
    <row r="126" spans="1:29" s="29" customFormat="1" x14ac:dyDescent="0.25">
      <c r="B126" s="26"/>
      <c r="D126" s="28"/>
      <c r="E126" s="33"/>
      <c r="F126" s="33"/>
      <c r="G126" s="33"/>
      <c r="H126" s="10"/>
      <c r="I126" s="10"/>
      <c r="J126" s="10"/>
      <c r="K126" s="10"/>
      <c r="M126" s="27"/>
      <c r="Q126" s="27"/>
      <c r="T126" s="82"/>
      <c r="U126" s="26"/>
      <c r="AC126" s="30"/>
    </row>
    <row r="127" spans="1:29" s="29" customFormat="1" x14ac:dyDescent="0.25">
      <c r="B127" s="26"/>
      <c r="D127" s="28"/>
      <c r="E127" s="33"/>
      <c r="F127" s="33"/>
      <c r="G127" s="33"/>
      <c r="H127" s="10"/>
      <c r="I127" s="10"/>
      <c r="J127" s="10"/>
      <c r="K127" s="10"/>
      <c r="M127" s="27"/>
      <c r="Q127" s="27"/>
      <c r="T127" s="82"/>
      <c r="U127" s="26"/>
      <c r="AC127" s="30"/>
    </row>
    <row r="128" spans="1:29" s="29" customFormat="1" x14ac:dyDescent="0.25">
      <c r="B128" s="26"/>
      <c r="D128" s="28"/>
      <c r="E128" s="33"/>
      <c r="F128" s="33"/>
      <c r="G128" s="33"/>
      <c r="H128" s="10"/>
      <c r="I128" s="10"/>
      <c r="J128" s="10"/>
      <c r="K128" s="10"/>
      <c r="M128" s="27"/>
      <c r="Q128" s="27"/>
      <c r="T128" s="82"/>
      <c r="U128" s="26"/>
      <c r="AC128" s="30"/>
    </row>
    <row r="129" spans="1:29" s="29" customFormat="1" x14ac:dyDescent="0.25">
      <c r="B129" s="26"/>
      <c r="D129" s="28"/>
      <c r="E129" s="33"/>
      <c r="F129" s="33"/>
      <c r="G129" s="33"/>
      <c r="H129" s="10"/>
      <c r="I129" s="10"/>
      <c r="J129" s="10"/>
      <c r="K129" s="10"/>
      <c r="M129" s="27"/>
      <c r="Q129" s="27"/>
      <c r="T129" s="82"/>
      <c r="U129" s="26"/>
      <c r="AC129" s="30"/>
    </row>
    <row r="130" spans="1:29" s="29" customFormat="1" x14ac:dyDescent="0.25">
      <c r="A130"/>
      <c r="B130" s="26"/>
      <c r="C130"/>
      <c r="D130" s="28"/>
      <c r="E130" s="33"/>
      <c r="F130" s="33"/>
      <c r="G130" s="33"/>
      <c r="H130" s="10"/>
      <c r="I130" s="10"/>
      <c r="J130" s="10"/>
      <c r="K130" s="10"/>
      <c r="M130" s="27"/>
      <c r="Q130" s="27"/>
      <c r="T130" s="82"/>
      <c r="U130" s="26"/>
      <c r="AB130" s="24"/>
      <c r="AC130" s="30"/>
    </row>
    <row r="131" spans="1:29" x14ac:dyDescent="0.25">
      <c r="A131" s="11"/>
      <c r="D131" s="28"/>
      <c r="H131" s="10"/>
      <c r="I131" s="10"/>
      <c r="J131" s="10"/>
      <c r="K131" s="10"/>
    </row>
    <row r="132" spans="1:29" x14ac:dyDescent="0.25">
      <c r="A132" s="10"/>
      <c r="D132" s="38"/>
      <c r="H132" s="10"/>
      <c r="I132" s="10"/>
      <c r="J132" s="10"/>
      <c r="K132" s="10"/>
    </row>
    <row r="133" spans="1:29" x14ac:dyDescent="0.25">
      <c r="A133" s="10"/>
      <c r="C133" s="29"/>
      <c r="D133" s="38"/>
      <c r="H133" s="10"/>
      <c r="I133" s="10"/>
      <c r="J133" s="10"/>
      <c r="K133" s="10"/>
      <c r="AB133" s="29"/>
    </row>
    <row r="134" spans="1:29" s="29" customFormat="1" x14ac:dyDescent="0.25">
      <c r="A134" s="10"/>
      <c r="B134" s="26"/>
      <c r="D134" s="38"/>
      <c r="E134" s="33"/>
      <c r="F134" s="33"/>
      <c r="G134" s="33"/>
      <c r="H134" s="10"/>
      <c r="I134" s="10"/>
      <c r="J134" s="10"/>
      <c r="K134" s="10"/>
      <c r="M134" s="27"/>
      <c r="Q134" s="27"/>
      <c r="T134" s="82"/>
      <c r="U134" s="26"/>
      <c r="AC134" s="30"/>
    </row>
    <row r="135" spans="1:29" s="29" customFormat="1" x14ac:dyDescent="0.25">
      <c r="A135" s="10"/>
      <c r="B135" s="26"/>
      <c r="D135" s="28"/>
      <c r="E135" s="33"/>
      <c r="F135" s="33"/>
      <c r="G135" s="33"/>
      <c r="H135" s="10"/>
      <c r="I135" s="10"/>
      <c r="J135" s="10"/>
      <c r="K135" s="10"/>
      <c r="M135" s="27"/>
      <c r="Q135" s="27"/>
      <c r="T135" s="82"/>
      <c r="U135" s="26"/>
      <c r="AC135" s="30"/>
    </row>
    <row r="136" spans="1:29" s="29" customFormat="1" x14ac:dyDescent="0.25">
      <c r="A136" s="10"/>
      <c r="B136" s="26"/>
      <c r="D136" s="28"/>
      <c r="E136" s="33"/>
      <c r="F136" s="33"/>
      <c r="G136" s="33"/>
      <c r="H136" s="10"/>
      <c r="I136" s="10"/>
      <c r="J136" s="10"/>
      <c r="K136" s="10"/>
      <c r="M136" s="27"/>
      <c r="Q136" s="27"/>
      <c r="T136" s="82"/>
      <c r="U136" s="26"/>
      <c r="AC136" s="30"/>
    </row>
    <row r="137" spans="1:29" s="29" customFormat="1" x14ac:dyDescent="0.25">
      <c r="A137" s="10"/>
      <c r="B137" s="26"/>
      <c r="D137" s="28"/>
      <c r="E137" s="33"/>
      <c r="F137" s="33"/>
      <c r="G137" s="33"/>
      <c r="H137" s="10"/>
      <c r="I137" s="10"/>
      <c r="J137" s="10"/>
      <c r="K137" s="10"/>
      <c r="M137" s="27"/>
      <c r="Q137" s="27"/>
      <c r="T137" s="82"/>
      <c r="U137" s="26"/>
      <c r="AC137" s="30"/>
    </row>
    <row r="138" spans="1:29" s="29" customFormat="1" x14ac:dyDescent="0.25">
      <c r="A138" s="10"/>
      <c r="B138" s="26"/>
      <c r="D138" s="28"/>
      <c r="E138" s="33"/>
      <c r="F138" s="33"/>
      <c r="G138" s="33"/>
      <c r="H138" s="10"/>
      <c r="I138" s="10"/>
      <c r="J138" s="10"/>
      <c r="K138" s="10"/>
      <c r="M138" s="27"/>
      <c r="Q138" s="27"/>
      <c r="T138" s="82"/>
      <c r="U138" s="26"/>
      <c r="AC138" s="30"/>
    </row>
    <row r="139" spans="1:29" s="29" customFormat="1" x14ac:dyDescent="0.25">
      <c r="A139" s="10"/>
      <c r="B139" s="26"/>
      <c r="D139" s="28"/>
      <c r="E139" s="33"/>
      <c r="F139" s="33"/>
      <c r="G139" s="33"/>
      <c r="H139" s="10"/>
      <c r="I139" s="10"/>
      <c r="J139" s="10"/>
      <c r="K139" s="10"/>
      <c r="M139" s="27"/>
      <c r="Q139" s="27"/>
      <c r="T139" s="82"/>
      <c r="U139" s="26"/>
      <c r="AC139" s="30"/>
    </row>
    <row r="140" spans="1:29" s="29" customFormat="1" x14ac:dyDescent="0.25">
      <c r="A140" s="10"/>
      <c r="B140" s="26"/>
      <c r="D140" s="28"/>
      <c r="E140" s="33"/>
      <c r="F140" s="33"/>
      <c r="G140" s="33"/>
      <c r="H140" s="10"/>
      <c r="I140" s="10"/>
      <c r="J140" s="10"/>
      <c r="K140" s="10"/>
      <c r="M140" s="27"/>
      <c r="Q140" s="27"/>
      <c r="T140" s="82"/>
      <c r="U140" s="26"/>
      <c r="AC140" s="30"/>
    </row>
    <row r="141" spans="1:29" s="29" customFormat="1" x14ac:dyDescent="0.25">
      <c r="A141" s="10"/>
      <c r="B141" s="26"/>
      <c r="D141" s="28"/>
      <c r="E141" s="33"/>
      <c r="F141" s="33"/>
      <c r="G141" s="33"/>
      <c r="H141" s="10"/>
      <c r="I141" s="10"/>
      <c r="J141" s="10"/>
      <c r="K141" s="10"/>
      <c r="M141" s="27"/>
      <c r="Q141" s="27"/>
      <c r="T141" s="82"/>
      <c r="U141" s="26"/>
      <c r="AC141" s="30"/>
    </row>
    <row r="142" spans="1:29" s="29" customFormat="1" x14ac:dyDescent="0.25">
      <c r="A142" s="10"/>
      <c r="B142" s="26"/>
      <c r="D142" s="28"/>
      <c r="E142" s="33"/>
      <c r="F142" s="33"/>
      <c r="G142" s="33"/>
      <c r="H142" s="10"/>
      <c r="I142" s="10"/>
      <c r="J142" s="10"/>
      <c r="K142" s="10"/>
      <c r="M142" s="27"/>
      <c r="Q142" s="27"/>
      <c r="T142" s="82"/>
      <c r="U142" s="26"/>
      <c r="AC142" s="30"/>
    </row>
    <row r="143" spans="1:29" s="29" customFormat="1" x14ac:dyDescent="0.25">
      <c r="A143" s="10"/>
      <c r="B143" s="26"/>
      <c r="D143" s="28"/>
      <c r="E143" s="33"/>
      <c r="F143" s="33"/>
      <c r="G143" s="33"/>
      <c r="H143" s="10"/>
      <c r="I143" s="10"/>
      <c r="J143" s="10"/>
      <c r="K143" s="10"/>
      <c r="M143" s="27"/>
      <c r="Q143" s="27"/>
      <c r="T143" s="82"/>
      <c r="U143" s="26"/>
      <c r="AC143" s="30"/>
    </row>
    <row r="144" spans="1:29" s="29" customFormat="1" x14ac:dyDescent="0.25">
      <c r="A144" s="10"/>
      <c r="B144" s="26"/>
      <c r="D144" s="28"/>
      <c r="E144" s="33"/>
      <c r="F144" s="33"/>
      <c r="G144" s="33"/>
      <c r="H144" s="10"/>
      <c r="I144" s="10"/>
      <c r="J144" s="10"/>
      <c r="K144" s="10"/>
      <c r="M144" s="27"/>
      <c r="Q144" s="27"/>
      <c r="T144" s="82"/>
      <c r="U144" s="26"/>
      <c r="AC144" s="30"/>
    </row>
    <row r="145" spans="1:29" s="29" customFormat="1" x14ac:dyDescent="0.25">
      <c r="A145" s="10"/>
      <c r="B145" s="26"/>
      <c r="D145" s="28"/>
      <c r="E145" s="33"/>
      <c r="F145" s="33"/>
      <c r="G145" s="33"/>
      <c r="H145" s="10"/>
      <c r="I145" s="10"/>
      <c r="J145" s="10"/>
      <c r="K145" s="10"/>
      <c r="M145" s="27"/>
      <c r="Q145" s="27"/>
      <c r="T145" s="82"/>
      <c r="U145" s="26"/>
      <c r="AC145" s="30"/>
    </row>
    <row r="146" spans="1:29" s="29" customFormat="1" x14ac:dyDescent="0.25">
      <c r="A146" s="10"/>
      <c r="B146" s="26"/>
      <c r="D146" s="28"/>
      <c r="E146" s="33"/>
      <c r="F146" s="33"/>
      <c r="G146" s="33"/>
      <c r="H146" s="10"/>
      <c r="I146" s="10"/>
      <c r="J146" s="10"/>
      <c r="K146" s="10"/>
      <c r="M146" s="27"/>
      <c r="Q146" s="27"/>
      <c r="T146" s="82"/>
      <c r="U146" s="26"/>
      <c r="AC146" s="30"/>
    </row>
    <row r="147" spans="1:29" s="29" customFormat="1" x14ac:dyDescent="0.25">
      <c r="A147" s="10"/>
      <c r="B147" s="26"/>
      <c r="D147" s="28"/>
      <c r="E147" s="33"/>
      <c r="F147" s="33"/>
      <c r="G147" s="33"/>
      <c r="H147" s="10"/>
      <c r="I147" s="10"/>
      <c r="J147" s="10"/>
      <c r="K147" s="10"/>
      <c r="M147" s="27"/>
      <c r="Q147" s="27"/>
      <c r="T147" s="82"/>
      <c r="U147" s="26"/>
      <c r="AC147" s="30"/>
    </row>
    <row r="148" spans="1:29" s="29" customFormat="1" x14ac:dyDescent="0.25">
      <c r="A148" s="10"/>
      <c r="B148" s="26"/>
      <c r="D148" s="28"/>
      <c r="E148" s="33"/>
      <c r="F148" s="33"/>
      <c r="G148" s="33"/>
      <c r="H148" s="10"/>
      <c r="I148" s="10"/>
      <c r="J148" s="10"/>
      <c r="K148" s="10"/>
      <c r="M148" s="27"/>
      <c r="Q148" s="27"/>
      <c r="T148" s="82"/>
      <c r="U148" s="26"/>
      <c r="AC148" s="30"/>
    </row>
    <row r="149" spans="1:29" s="29" customFormat="1" x14ac:dyDescent="0.25">
      <c r="A149" s="10"/>
      <c r="B149" s="26"/>
      <c r="D149" s="28"/>
      <c r="E149" s="33"/>
      <c r="F149" s="33"/>
      <c r="G149" s="33"/>
      <c r="H149" s="10"/>
      <c r="I149" s="10"/>
      <c r="J149" s="10"/>
      <c r="K149" s="10"/>
      <c r="M149" s="27"/>
      <c r="Q149" s="27"/>
      <c r="T149" s="82"/>
      <c r="U149" s="26"/>
      <c r="AC149" s="30"/>
    </row>
    <row r="150" spans="1:29" s="29" customFormat="1" x14ac:dyDescent="0.25">
      <c r="A150" s="10"/>
      <c r="B150" s="26"/>
      <c r="D150" s="28"/>
      <c r="E150" s="33"/>
      <c r="F150" s="33"/>
      <c r="G150" s="33"/>
      <c r="H150" s="10"/>
      <c r="I150" s="10"/>
      <c r="J150" s="10"/>
      <c r="K150" s="10"/>
      <c r="M150" s="27"/>
      <c r="Q150" s="27"/>
      <c r="T150" s="82"/>
      <c r="U150" s="26"/>
      <c r="AC150" s="30"/>
    </row>
    <row r="151" spans="1:29" s="29" customFormat="1" x14ac:dyDescent="0.25">
      <c r="A151" s="10"/>
      <c r="B151" s="26"/>
      <c r="D151" s="28"/>
      <c r="E151" s="33"/>
      <c r="F151" s="33"/>
      <c r="G151" s="33"/>
      <c r="H151" s="10"/>
      <c r="I151" s="10"/>
      <c r="J151" s="10"/>
      <c r="K151" s="10"/>
      <c r="M151" s="27"/>
      <c r="Q151" s="27"/>
      <c r="T151" s="82"/>
      <c r="U151" s="26"/>
      <c r="AC151" s="30"/>
    </row>
    <row r="152" spans="1:29" s="29" customFormat="1" x14ac:dyDescent="0.25">
      <c r="A152" s="10"/>
      <c r="B152" s="26"/>
      <c r="D152" s="28"/>
      <c r="E152" s="33"/>
      <c r="F152" s="33"/>
      <c r="G152" s="33"/>
      <c r="H152" s="10"/>
      <c r="I152" s="10"/>
      <c r="J152" s="10"/>
      <c r="K152" s="10"/>
      <c r="M152" s="27"/>
      <c r="Q152" s="27"/>
      <c r="T152" s="82"/>
      <c r="U152" s="26"/>
      <c r="AC152" s="30"/>
    </row>
    <row r="153" spans="1:29" s="29" customFormat="1" x14ac:dyDescent="0.25">
      <c r="A153" s="10"/>
      <c r="B153" s="26"/>
      <c r="D153" s="28"/>
      <c r="E153" s="33"/>
      <c r="F153" s="33"/>
      <c r="G153" s="33"/>
      <c r="H153" s="10"/>
      <c r="I153" s="10"/>
      <c r="J153" s="10"/>
      <c r="K153" s="10"/>
      <c r="M153" s="27"/>
      <c r="Q153" s="27"/>
      <c r="T153" s="82"/>
      <c r="U153" s="26"/>
      <c r="AC153" s="30"/>
    </row>
    <row r="154" spans="1:29" s="29" customFormat="1" x14ac:dyDescent="0.25">
      <c r="A154" s="10"/>
      <c r="B154" s="26"/>
      <c r="D154" s="28"/>
      <c r="E154" s="33"/>
      <c r="F154" s="33"/>
      <c r="G154" s="33"/>
      <c r="H154" s="10"/>
      <c r="I154" s="10"/>
      <c r="J154" s="10"/>
      <c r="K154" s="10"/>
      <c r="M154" s="27"/>
      <c r="Q154" s="27"/>
      <c r="T154" s="82"/>
      <c r="U154" s="26"/>
      <c r="AC154" s="30"/>
    </row>
    <row r="155" spans="1:29" s="29" customFormat="1" x14ac:dyDescent="0.25">
      <c r="A155" s="10"/>
      <c r="B155" s="26"/>
      <c r="D155" s="28"/>
      <c r="E155" s="33"/>
      <c r="F155" s="33"/>
      <c r="G155" s="33"/>
      <c r="H155" s="10"/>
      <c r="I155" s="10"/>
      <c r="J155" s="10"/>
      <c r="K155" s="10"/>
      <c r="M155" s="27"/>
      <c r="Q155" s="27"/>
      <c r="T155" s="82"/>
      <c r="U155" s="26"/>
      <c r="AC155" s="30"/>
    </row>
    <row r="156" spans="1:29" s="29" customFormat="1" x14ac:dyDescent="0.25">
      <c r="A156" s="10"/>
      <c r="B156" s="26"/>
      <c r="D156" s="28"/>
      <c r="E156" s="33"/>
      <c r="F156" s="33"/>
      <c r="G156" s="33"/>
      <c r="H156" s="10"/>
      <c r="I156" s="10"/>
      <c r="J156" s="10"/>
      <c r="K156" s="10"/>
      <c r="M156" s="27"/>
      <c r="Q156" s="27"/>
      <c r="T156" s="82"/>
      <c r="U156" s="26"/>
      <c r="AC156" s="30"/>
    </row>
    <row r="157" spans="1:29" s="29" customFormat="1" x14ac:dyDescent="0.25">
      <c r="A157" s="10"/>
      <c r="B157" s="26"/>
      <c r="D157" s="38"/>
      <c r="E157" s="33"/>
      <c r="F157" s="33"/>
      <c r="G157" s="33"/>
      <c r="H157" s="10"/>
      <c r="I157" s="10"/>
      <c r="J157" s="10"/>
      <c r="K157" s="10"/>
      <c r="M157" s="27"/>
      <c r="Q157" s="27"/>
      <c r="T157" s="82"/>
      <c r="U157" s="26"/>
      <c r="AC157" s="30"/>
    </row>
    <row r="158" spans="1:29" s="29" customFormat="1" x14ac:dyDescent="0.25">
      <c r="A158" s="10"/>
      <c r="B158" s="26"/>
      <c r="D158" s="28"/>
      <c r="E158" s="33"/>
      <c r="F158" s="33"/>
      <c r="G158" s="33"/>
      <c r="H158" s="10"/>
      <c r="I158" s="10"/>
      <c r="J158" s="10"/>
      <c r="K158" s="10"/>
      <c r="M158" s="27"/>
      <c r="Q158" s="27"/>
      <c r="T158" s="82"/>
      <c r="U158" s="26"/>
      <c r="AC158" s="30"/>
    </row>
    <row r="159" spans="1:29" s="29" customFormat="1" x14ac:dyDescent="0.25">
      <c r="A159" s="10"/>
      <c r="B159" s="26"/>
      <c r="D159" s="28"/>
      <c r="E159" s="33"/>
      <c r="F159" s="33"/>
      <c r="G159" s="33"/>
      <c r="H159" s="10"/>
      <c r="I159" s="10"/>
      <c r="J159" s="10"/>
      <c r="K159" s="10"/>
      <c r="M159" s="27"/>
      <c r="Q159" s="27"/>
      <c r="T159" s="82"/>
      <c r="U159" s="26"/>
      <c r="AC159" s="30"/>
    </row>
    <row r="160" spans="1:29" s="29" customFormat="1" x14ac:dyDescent="0.25">
      <c r="A160" s="10"/>
      <c r="B160" s="26"/>
      <c r="D160" s="28"/>
      <c r="E160" s="33"/>
      <c r="F160" s="33"/>
      <c r="G160" s="33"/>
      <c r="H160" s="10"/>
      <c r="I160" s="10"/>
      <c r="J160" s="10"/>
      <c r="K160" s="10"/>
      <c r="M160" s="27"/>
      <c r="Q160" s="27"/>
      <c r="T160" s="82"/>
      <c r="U160" s="26"/>
      <c r="AC160" s="30"/>
    </row>
    <row r="161" spans="1:29" s="29" customFormat="1" x14ac:dyDescent="0.25">
      <c r="A161" s="10"/>
      <c r="B161" s="26"/>
      <c r="D161" s="28"/>
      <c r="E161" s="33"/>
      <c r="F161" s="33"/>
      <c r="G161" s="33"/>
      <c r="H161" s="10"/>
      <c r="I161" s="10"/>
      <c r="J161" s="10"/>
      <c r="K161" s="10"/>
      <c r="M161" s="27"/>
      <c r="Q161" s="27"/>
      <c r="T161" s="82"/>
      <c r="U161" s="26"/>
      <c r="AC161" s="30"/>
    </row>
    <row r="162" spans="1:29" s="29" customFormat="1" x14ac:dyDescent="0.25">
      <c r="A162" s="10"/>
      <c r="B162" s="26"/>
      <c r="D162" s="28"/>
      <c r="E162" s="33"/>
      <c r="F162" s="33"/>
      <c r="G162" s="33"/>
      <c r="H162" s="10"/>
      <c r="I162" s="10"/>
      <c r="J162" s="10"/>
      <c r="K162" s="10"/>
      <c r="M162" s="27"/>
      <c r="Q162" s="27"/>
      <c r="T162" s="82"/>
      <c r="U162" s="26"/>
      <c r="AC162" s="30"/>
    </row>
    <row r="163" spans="1:29" s="29" customFormat="1" x14ac:dyDescent="0.25">
      <c r="A163" s="10"/>
      <c r="B163" s="26"/>
      <c r="D163" s="28"/>
      <c r="E163" s="33"/>
      <c r="F163" s="33"/>
      <c r="G163" s="33"/>
      <c r="H163" s="10"/>
      <c r="I163" s="10"/>
      <c r="J163" s="10"/>
      <c r="K163" s="10"/>
      <c r="M163" s="27"/>
      <c r="Q163" s="27"/>
      <c r="T163" s="82"/>
      <c r="U163" s="26"/>
      <c r="AC163" s="30"/>
    </row>
    <row r="164" spans="1:29" s="29" customFormat="1" x14ac:dyDescent="0.25">
      <c r="A164" s="10"/>
      <c r="B164" s="26"/>
      <c r="D164" s="28"/>
      <c r="E164" s="33"/>
      <c r="F164" s="33"/>
      <c r="G164" s="33"/>
      <c r="H164" s="10"/>
      <c r="I164" s="10"/>
      <c r="J164" s="10"/>
      <c r="K164" s="10"/>
      <c r="M164" s="27"/>
      <c r="Q164" s="27"/>
      <c r="T164" s="82"/>
      <c r="U164" s="26"/>
      <c r="AC164" s="30"/>
    </row>
    <row r="165" spans="1:29" s="29" customFormat="1" x14ac:dyDescent="0.25">
      <c r="A165" s="10"/>
      <c r="B165" s="26"/>
      <c r="D165" s="28"/>
      <c r="E165" s="33"/>
      <c r="F165" s="33"/>
      <c r="G165" s="33"/>
      <c r="H165" s="10"/>
      <c r="I165" s="10"/>
      <c r="J165" s="10"/>
      <c r="K165" s="10"/>
      <c r="M165" s="27"/>
      <c r="Q165" s="27"/>
      <c r="T165" s="82"/>
      <c r="U165" s="26"/>
      <c r="AC165" s="30"/>
    </row>
    <row r="166" spans="1:29" s="29" customFormat="1" x14ac:dyDescent="0.25">
      <c r="A166" s="10"/>
      <c r="B166" s="26"/>
      <c r="D166" s="28"/>
      <c r="E166" s="33"/>
      <c r="F166" s="33"/>
      <c r="G166" s="33"/>
      <c r="H166" s="10"/>
      <c r="I166" s="10"/>
      <c r="J166" s="10"/>
      <c r="K166" s="10"/>
      <c r="M166" s="27"/>
      <c r="Q166" s="27"/>
      <c r="T166" s="82"/>
      <c r="U166" s="26"/>
      <c r="AC166" s="30"/>
    </row>
    <row r="167" spans="1:29" s="29" customFormat="1" x14ac:dyDescent="0.25">
      <c r="A167" s="10"/>
      <c r="B167" s="26"/>
      <c r="D167" s="28"/>
      <c r="E167" s="33"/>
      <c r="F167" s="33"/>
      <c r="G167" s="33"/>
      <c r="H167" s="10"/>
      <c r="I167" s="10"/>
      <c r="J167" s="10"/>
      <c r="K167" s="10"/>
      <c r="M167" s="27"/>
      <c r="Q167" s="27"/>
      <c r="T167" s="82"/>
      <c r="U167" s="26"/>
      <c r="AC167" s="30"/>
    </row>
    <row r="168" spans="1:29" s="29" customFormat="1" x14ac:dyDescent="0.25">
      <c r="A168" s="10"/>
      <c r="B168" s="26"/>
      <c r="D168" s="28"/>
      <c r="E168" s="33"/>
      <c r="F168" s="33"/>
      <c r="G168" s="33"/>
      <c r="H168" s="10"/>
      <c r="I168" s="10"/>
      <c r="J168" s="10"/>
      <c r="K168" s="10"/>
      <c r="M168" s="27"/>
      <c r="Q168" s="27"/>
      <c r="T168" s="82"/>
      <c r="U168" s="26"/>
      <c r="AC168" s="30"/>
    </row>
    <row r="169" spans="1:29" s="29" customFormat="1" x14ac:dyDescent="0.25">
      <c r="A169" s="10"/>
      <c r="B169" s="26"/>
      <c r="D169" s="28"/>
      <c r="E169" s="33"/>
      <c r="F169" s="33"/>
      <c r="G169" s="33"/>
      <c r="H169" s="10"/>
      <c r="I169" s="10"/>
      <c r="J169" s="10"/>
      <c r="K169" s="10"/>
      <c r="M169" s="27"/>
      <c r="Q169" s="27"/>
      <c r="T169" s="82"/>
      <c r="U169" s="26"/>
      <c r="AC169" s="30"/>
    </row>
    <row r="170" spans="1:29" s="29" customFormat="1" x14ac:dyDescent="0.25">
      <c r="A170" s="10"/>
      <c r="B170" s="26"/>
      <c r="D170" s="28"/>
      <c r="E170" s="33"/>
      <c r="F170" s="33"/>
      <c r="G170" s="33"/>
      <c r="H170" s="10"/>
      <c r="I170" s="10"/>
      <c r="J170" s="10"/>
      <c r="K170" s="10"/>
      <c r="M170" s="27"/>
      <c r="Q170" s="27"/>
      <c r="T170" s="82"/>
      <c r="U170" s="26"/>
      <c r="AC170" s="30"/>
    </row>
    <row r="171" spans="1:29" s="29" customFormat="1" x14ac:dyDescent="0.25">
      <c r="A171" s="10"/>
      <c r="B171" s="26"/>
      <c r="D171" s="28"/>
      <c r="E171" s="33"/>
      <c r="F171" s="33"/>
      <c r="G171" s="33"/>
      <c r="H171" s="10"/>
      <c r="I171" s="10"/>
      <c r="J171" s="10"/>
      <c r="K171" s="10"/>
      <c r="M171" s="27"/>
      <c r="Q171" s="27"/>
      <c r="T171" s="82"/>
      <c r="U171" s="26"/>
      <c r="AC171" s="30"/>
    </row>
    <row r="172" spans="1:29" s="29" customFormat="1" x14ac:dyDescent="0.25">
      <c r="A172" s="10"/>
      <c r="B172" s="26"/>
      <c r="D172" s="28"/>
      <c r="E172" s="33"/>
      <c r="F172" s="33"/>
      <c r="G172" s="33"/>
      <c r="H172" s="10"/>
      <c r="I172" s="10"/>
      <c r="J172" s="10"/>
      <c r="K172" s="10"/>
      <c r="M172" s="27"/>
      <c r="Q172" s="27"/>
      <c r="T172" s="82"/>
      <c r="U172" s="26"/>
      <c r="AC172" s="30"/>
    </row>
    <row r="173" spans="1:29" s="29" customFormat="1" x14ac:dyDescent="0.25">
      <c r="A173" s="10"/>
      <c r="B173" s="26"/>
      <c r="D173" s="28"/>
      <c r="E173" s="33"/>
      <c r="F173" s="33"/>
      <c r="G173" s="33"/>
      <c r="H173" s="10"/>
      <c r="I173" s="10"/>
      <c r="J173" s="10"/>
      <c r="K173" s="10"/>
      <c r="M173" s="27"/>
      <c r="Q173" s="27"/>
      <c r="T173" s="82"/>
      <c r="U173" s="26"/>
      <c r="AC173" s="30"/>
    </row>
    <row r="174" spans="1:29" s="29" customFormat="1" x14ac:dyDescent="0.25">
      <c r="A174" s="10"/>
      <c r="B174" s="26"/>
      <c r="D174" s="28"/>
      <c r="E174" s="33"/>
      <c r="F174" s="33"/>
      <c r="G174" s="33"/>
      <c r="H174" s="10"/>
      <c r="I174" s="10"/>
      <c r="J174" s="10"/>
      <c r="K174" s="10"/>
      <c r="M174" s="27"/>
      <c r="Q174" s="27"/>
      <c r="T174" s="82"/>
      <c r="U174" s="26"/>
      <c r="AC174" s="30"/>
    </row>
    <row r="175" spans="1:29" s="29" customFormat="1" x14ac:dyDescent="0.25">
      <c r="A175" s="10"/>
      <c r="B175" s="26"/>
      <c r="D175" s="28"/>
      <c r="E175" s="33"/>
      <c r="F175" s="33"/>
      <c r="G175" s="33"/>
      <c r="H175" s="10"/>
      <c r="I175" s="10"/>
      <c r="J175" s="10"/>
      <c r="K175" s="10"/>
      <c r="M175" s="27"/>
      <c r="Q175" s="27"/>
      <c r="T175" s="82"/>
      <c r="U175" s="26"/>
      <c r="AC175" s="30"/>
    </row>
    <row r="176" spans="1:29" s="29" customFormat="1" x14ac:dyDescent="0.25">
      <c r="A176" s="10"/>
      <c r="B176" s="26"/>
      <c r="D176" s="28"/>
      <c r="E176" s="33"/>
      <c r="F176" s="33"/>
      <c r="G176" s="33"/>
      <c r="H176" s="10"/>
      <c r="I176" s="10"/>
      <c r="J176" s="10"/>
      <c r="K176" s="10"/>
      <c r="M176" s="27"/>
      <c r="Q176" s="27"/>
      <c r="T176" s="82"/>
      <c r="U176" s="26"/>
      <c r="AC176" s="30"/>
    </row>
    <row r="177" spans="1:29" s="29" customFormat="1" x14ac:dyDescent="0.25">
      <c r="A177" s="10"/>
      <c r="B177" s="26"/>
      <c r="D177" s="28"/>
      <c r="E177" s="33"/>
      <c r="F177" s="33"/>
      <c r="G177" s="33"/>
      <c r="H177" s="10"/>
      <c r="I177" s="10"/>
      <c r="J177" s="10"/>
      <c r="K177" s="10"/>
      <c r="M177" s="27"/>
      <c r="Q177" s="27"/>
      <c r="T177" s="82"/>
      <c r="U177" s="26"/>
      <c r="AC177" s="30"/>
    </row>
    <row r="178" spans="1:29" s="29" customFormat="1" x14ac:dyDescent="0.25">
      <c r="A178" s="10"/>
      <c r="B178" s="26"/>
      <c r="D178" s="28"/>
      <c r="E178" s="33"/>
      <c r="F178" s="33"/>
      <c r="G178" s="33"/>
      <c r="H178" s="10"/>
      <c r="I178" s="10"/>
      <c r="J178" s="10"/>
      <c r="K178" s="10"/>
      <c r="M178" s="27"/>
      <c r="Q178" s="27"/>
      <c r="T178" s="82"/>
      <c r="U178" s="26"/>
      <c r="AC178" s="30"/>
    </row>
    <row r="179" spans="1:29" s="29" customFormat="1" x14ac:dyDescent="0.25">
      <c r="A179" s="10"/>
      <c r="B179" s="26"/>
      <c r="D179" s="28"/>
      <c r="E179" s="33"/>
      <c r="F179" s="33"/>
      <c r="G179" s="33"/>
      <c r="H179" s="10"/>
      <c r="I179" s="10"/>
      <c r="J179" s="10"/>
      <c r="K179" s="10"/>
      <c r="M179" s="27"/>
      <c r="Q179" s="27"/>
      <c r="T179" s="82"/>
      <c r="U179" s="26"/>
      <c r="AC179" s="30"/>
    </row>
    <row r="180" spans="1:29" s="29" customFormat="1" x14ac:dyDescent="0.25">
      <c r="A180" s="10"/>
      <c r="B180" s="26"/>
      <c r="D180" s="28"/>
      <c r="E180" s="33"/>
      <c r="F180" s="33"/>
      <c r="G180" s="33"/>
      <c r="H180" s="10"/>
      <c r="I180" s="10"/>
      <c r="J180" s="10"/>
      <c r="K180" s="10"/>
      <c r="M180" s="27"/>
      <c r="Q180" s="27"/>
      <c r="T180" s="82"/>
      <c r="U180" s="26"/>
      <c r="AC180" s="30"/>
    </row>
    <row r="181" spans="1:29" s="29" customFormat="1" x14ac:dyDescent="0.25">
      <c r="A181" s="10"/>
      <c r="B181" s="26"/>
      <c r="D181" s="28"/>
      <c r="E181" s="33"/>
      <c r="F181" s="33"/>
      <c r="G181" s="33"/>
      <c r="H181" s="10"/>
      <c r="I181" s="10"/>
      <c r="J181" s="10"/>
      <c r="K181" s="10"/>
      <c r="M181" s="27"/>
      <c r="Q181" s="27"/>
      <c r="T181" s="82"/>
      <c r="U181" s="26"/>
      <c r="AC181" s="30"/>
    </row>
    <row r="182" spans="1:29" s="29" customFormat="1" x14ac:dyDescent="0.25">
      <c r="A182" s="10"/>
      <c r="B182" s="26"/>
      <c r="D182" s="28"/>
      <c r="E182" s="33"/>
      <c r="F182" s="33"/>
      <c r="G182" s="33"/>
      <c r="H182" s="10"/>
      <c r="I182" s="10"/>
      <c r="J182" s="10"/>
      <c r="K182" s="10"/>
      <c r="M182" s="27"/>
      <c r="Q182" s="27"/>
      <c r="T182" s="82"/>
      <c r="U182" s="26"/>
      <c r="AC182" s="30"/>
    </row>
    <row r="183" spans="1:29" s="29" customFormat="1" x14ac:dyDescent="0.25">
      <c r="A183" s="10"/>
      <c r="B183" s="26"/>
      <c r="D183" s="28"/>
      <c r="E183" s="33"/>
      <c r="F183" s="33"/>
      <c r="G183" s="33"/>
      <c r="H183" s="10"/>
      <c r="I183" s="10"/>
      <c r="J183" s="10"/>
      <c r="K183" s="10"/>
      <c r="M183" s="27"/>
      <c r="Q183" s="27"/>
      <c r="T183" s="82"/>
      <c r="U183" s="26"/>
      <c r="AC183" s="30"/>
    </row>
    <row r="184" spans="1:29" s="29" customFormat="1" x14ac:dyDescent="0.25">
      <c r="A184" s="10"/>
      <c r="B184" s="26"/>
      <c r="D184" s="28"/>
      <c r="E184" s="33"/>
      <c r="F184" s="33"/>
      <c r="G184" s="33"/>
      <c r="H184" s="10"/>
      <c r="I184" s="10"/>
      <c r="J184" s="10"/>
      <c r="K184" s="10"/>
      <c r="M184" s="27"/>
      <c r="Q184" s="27"/>
      <c r="T184" s="82"/>
      <c r="U184" s="26"/>
      <c r="AC184" s="30"/>
    </row>
    <row r="185" spans="1:29" s="29" customFormat="1" x14ac:dyDescent="0.25">
      <c r="A185" s="10"/>
      <c r="B185" s="26"/>
      <c r="D185" s="28"/>
      <c r="E185" s="33"/>
      <c r="F185" s="33"/>
      <c r="G185" s="33"/>
      <c r="H185" s="10"/>
      <c r="I185" s="10"/>
      <c r="J185" s="10"/>
      <c r="K185" s="10"/>
      <c r="M185" s="27"/>
      <c r="Q185" s="27"/>
      <c r="T185" s="82"/>
      <c r="U185" s="26"/>
      <c r="AC185" s="30"/>
    </row>
    <row r="186" spans="1:29" s="29" customFormat="1" x14ac:dyDescent="0.25">
      <c r="A186" s="10"/>
      <c r="B186" s="26"/>
      <c r="D186" s="28"/>
      <c r="E186" s="33"/>
      <c r="F186" s="33"/>
      <c r="G186" s="33"/>
      <c r="H186" s="10"/>
      <c r="I186" s="10"/>
      <c r="J186" s="10"/>
      <c r="K186" s="10"/>
      <c r="M186" s="27"/>
      <c r="Q186" s="27"/>
      <c r="T186" s="82"/>
      <c r="U186" s="26"/>
      <c r="AC186" s="30"/>
    </row>
    <row r="187" spans="1:29" s="29" customFormat="1" x14ac:dyDescent="0.25">
      <c r="A187" s="10"/>
      <c r="B187" s="26"/>
      <c r="D187" s="28"/>
      <c r="E187" s="33"/>
      <c r="F187" s="33"/>
      <c r="G187" s="33"/>
      <c r="H187" s="10"/>
      <c r="I187" s="10"/>
      <c r="J187" s="10"/>
      <c r="K187" s="10"/>
      <c r="M187" s="27"/>
      <c r="Q187" s="27"/>
      <c r="T187" s="82"/>
      <c r="U187" s="26"/>
      <c r="AC187" s="30"/>
    </row>
    <row r="188" spans="1:29" s="29" customFormat="1" x14ac:dyDescent="0.25">
      <c r="A188" s="10"/>
      <c r="B188" s="26"/>
      <c r="D188" s="28"/>
      <c r="E188" s="33"/>
      <c r="F188" s="33"/>
      <c r="G188" s="33"/>
      <c r="H188" s="10"/>
      <c r="I188" s="10"/>
      <c r="J188" s="10"/>
      <c r="K188" s="10"/>
      <c r="M188" s="27"/>
      <c r="Q188" s="27"/>
      <c r="T188" s="82"/>
      <c r="U188" s="26"/>
      <c r="AC188" s="30"/>
    </row>
    <row r="189" spans="1:29" s="29" customFormat="1" x14ac:dyDescent="0.25">
      <c r="A189" s="10"/>
      <c r="B189" s="26"/>
      <c r="D189" s="28"/>
      <c r="E189" s="33"/>
      <c r="F189" s="33"/>
      <c r="G189" s="33"/>
      <c r="H189" s="10"/>
      <c r="I189" s="10"/>
      <c r="J189" s="10"/>
      <c r="K189" s="10"/>
      <c r="M189" s="27"/>
      <c r="Q189" s="27"/>
      <c r="T189" s="82"/>
      <c r="U189" s="26"/>
      <c r="AC189" s="30"/>
    </row>
    <row r="190" spans="1:29" s="29" customFormat="1" x14ac:dyDescent="0.25">
      <c r="A190" s="10"/>
      <c r="B190" s="26"/>
      <c r="D190" s="28"/>
      <c r="E190" s="33"/>
      <c r="F190" s="33"/>
      <c r="G190" s="33"/>
      <c r="H190" s="10"/>
      <c r="I190" s="10"/>
      <c r="J190" s="10"/>
      <c r="K190" s="10"/>
      <c r="M190" s="27"/>
      <c r="Q190" s="27"/>
      <c r="T190" s="82"/>
      <c r="U190" s="26"/>
      <c r="AC190" s="30"/>
    </row>
    <row r="191" spans="1:29" s="29" customFormat="1" x14ac:dyDescent="0.25">
      <c r="A191" s="10"/>
      <c r="B191" s="26"/>
      <c r="D191" s="28"/>
      <c r="E191" s="33"/>
      <c r="F191" s="33"/>
      <c r="G191" s="33"/>
      <c r="H191" s="10"/>
      <c r="I191" s="10"/>
      <c r="J191" s="10"/>
      <c r="K191" s="10"/>
      <c r="M191" s="27"/>
      <c r="Q191" s="27"/>
      <c r="T191" s="82"/>
      <c r="U191" s="26"/>
      <c r="AC191" s="30"/>
    </row>
    <row r="192" spans="1:29" s="29" customFormat="1" x14ac:dyDescent="0.25">
      <c r="A192" s="10"/>
      <c r="B192" s="26"/>
      <c r="D192" s="28"/>
      <c r="E192" s="33"/>
      <c r="F192" s="33"/>
      <c r="G192" s="33"/>
      <c r="H192" s="10"/>
      <c r="I192" s="10"/>
      <c r="J192" s="10"/>
      <c r="K192" s="10"/>
      <c r="M192" s="27"/>
      <c r="Q192" s="27"/>
      <c r="T192" s="82"/>
      <c r="U192" s="26"/>
      <c r="AC192" s="30"/>
    </row>
    <row r="193" spans="1:29" s="29" customFormat="1" x14ac:dyDescent="0.25">
      <c r="A193" s="10"/>
      <c r="B193" s="26"/>
      <c r="D193" s="28"/>
      <c r="E193" s="33"/>
      <c r="F193" s="33"/>
      <c r="G193" s="33"/>
      <c r="H193" s="10"/>
      <c r="I193" s="10"/>
      <c r="J193" s="10"/>
      <c r="K193" s="10"/>
      <c r="M193" s="27"/>
      <c r="Q193" s="27"/>
      <c r="T193" s="82"/>
      <c r="U193" s="26"/>
      <c r="AC193" s="30"/>
    </row>
    <row r="194" spans="1:29" s="29" customFormat="1" x14ac:dyDescent="0.25">
      <c r="A194" s="10"/>
      <c r="B194" s="26"/>
      <c r="D194" s="28"/>
      <c r="E194" s="33"/>
      <c r="F194" s="33"/>
      <c r="G194" s="33"/>
      <c r="H194" s="10"/>
      <c r="I194" s="10"/>
      <c r="J194" s="10"/>
      <c r="K194" s="10"/>
      <c r="M194" s="27"/>
      <c r="Q194" s="27"/>
      <c r="T194" s="82"/>
      <c r="U194" s="26"/>
      <c r="AC194" s="30"/>
    </row>
    <row r="195" spans="1:29" s="29" customFormat="1" x14ac:dyDescent="0.25">
      <c r="A195" s="10"/>
      <c r="B195" s="26"/>
      <c r="D195" s="28"/>
      <c r="E195" s="33"/>
      <c r="F195" s="33"/>
      <c r="G195" s="33"/>
      <c r="H195" s="10"/>
      <c r="I195" s="10"/>
      <c r="J195" s="10"/>
      <c r="K195" s="10"/>
      <c r="M195" s="27"/>
      <c r="Q195" s="27"/>
      <c r="T195" s="82"/>
      <c r="U195" s="26"/>
      <c r="AC195" s="30"/>
    </row>
    <row r="196" spans="1:29" s="29" customFormat="1" x14ac:dyDescent="0.25">
      <c r="A196" s="10"/>
      <c r="B196" s="26"/>
      <c r="D196" s="28"/>
      <c r="E196" s="33"/>
      <c r="F196" s="33"/>
      <c r="G196" s="33"/>
      <c r="H196" s="10"/>
      <c r="I196" s="10"/>
      <c r="J196" s="10"/>
      <c r="K196" s="10"/>
      <c r="M196" s="27"/>
      <c r="Q196" s="27"/>
      <c r="T196" s="82"/>
      <c r="U196" s="26"/>
      <c r="AC196" s="30"/>
    </row>
    <row r="197" spans="1:29" s="29" customFormat="1" x14ac:dyDescent="0.25">
      <c r="A197" s="10"/>
      <c r="B197" s="26"/>
      <c r="D197" s="28"/>
      <c r="E197" s="33"/>
      <c r="F197" s="33"/>
      <c r="G197" s="33"/>
      <c r="H197" s="10"/>
      <c r="I197" s="10"/>
      <c r="J197" s="10"/>
      <c r="K197" s="10"/>
      <c r="M197" s="27"/>
      <c r="Q197" s="27"/>
      <c r="T197" s="82"/>
      <c r="U197" s="26"/>
      <c r="AC197" s="30"/>
    </row>
    <row r="198" spans="1:29" s="29" customFormat="1" x14ac:dyDescent="0.25">
      <c r="A198" s="10"/>
      <c r="B198" s="26"/>
      <c r="D198" s="28"/>
      <c r="E198" s="33"/>
      <c r="F198" s="33"/>
      <c r="G198" s="33"/>
      <c r="H198" s="10"/>
      <c r="I198" s="10"/>
      <c r="J198" s="10"/>
      <c r="K198" s="10"/>
      <c r="M198" s="27"/>
      <c r="Q198" s="27"/>
      <c r="T198" s="82"/>
      <c r="U198" s="26"/>
      <c r="AC198" s="30"/>
    </row>
    <row r="199" spans="1:29" s="29" customFormat="1" x14ac:dyDescent="0.25">
      <c r="A199" s="10"/>
      <c r="B199" s="26"/>
      <c r="D199" s="28"/>
      <c r="E199" s="33"/>
      <c r="F199" s="33"/>
      <c r="G199" s="33"/>
      <c r="H199" s="10"/>
      <c r="I199" s="10"/>
      <c r="J199" s="10"/>
      <c r="K199" s="10"/>
      <c r="M199" s="27"/>
      <c r="Q199" s="27"/>
      <c r="T199" s="82"/>
      <c r="U199" s="26"/>
      <c r="AC199" s="30"/>
    </row>
    <row r="200" spans="1:29" s="29" customFormat="1" x14ac:dyDescent="0.25">
      <c r="A200" s="10"/>
      <c r="B200" s="26"/>
      <c r="D200" s="28"/>
      <c r="E200" s="33"/>
      <c r="F200" s="33"/>
      <c r="G200" s="33"/>
      <c r="H200" s="10"/>
      <c r="I200" s="10"/>
      <c r="J200" s="10"/>
      <c r="K200" s="10"/>
      <c r="M200" s="27"/>
      <c r="Q200" s="27"/>
      <c r="T200" s="82"/>
      <c r="U200" s="26"/>
      <c r="AC200" s="30"/>
    </row>
    <row r="201" spans="1:29" s="29" customFormat="1" x14ac:dyDescent="0.25">
      <c r="A201" s="10"/>
      <c r="B201" s="26"/>
      <c r="D201" s="28"/>
      <c r="E201" s="33"/>
      <c r="F201" s="33"/>
      <c r="G201" s="33"/>
      <c r="H201" s="10"/>
      <c r="I201" s="10"/>
      <c r="J201" s="10"/>
      <c r="K201" s="10"/>
      <c r="M201" s="27"/>
      <c r="Q201" s="27"/>
      <c r="T201" s="82"/>
      <c r="U201" s="26"/>
      <c r="AC201" s="30"/>
    </row>
    <row r="202" spans="1:29" s="29" customFormat="1" x14ac:dyDescent="0.25">
      <c r="A202" s="10"/>
      <c r="B202" s="26"/>
      <c r="D202" s="28"/>
      <c r="E202" s="33"/>
      <c r="F202" s="33"/>
      <c r="G202" s="33"/>
      <c r="H202" s="10"/>
      <c r="I202" s="10"/>
      <c r="J202" s="10"/>
      <c r="K202" s="10"/>
      <c r="M202" s="27"/>
      <c r="Q202" s="27"/>
      <c r="T202" s="82"/>
      <c r="U202" s="26"/>
      <c r="AC202" s="30"/>
    </row>
    <row r="203" spans="1:29" s="29" customFormat="1" x14ac:dyDescent="0.25">
      <c r="A203" s="10"/>
      <c r="B203" s="26"/>
      <c r="D203" s="28"/>
      <c r="E203" s="33"/>
      <c r="F203" s="33"/>
      <c r="G203" s="33"/>
      <c r="H203" s="10"/>
      <c r="I203" s="10"/>
      <c r="J203" s="10"/>
      <c r="K203" s="10"/>
      <c r="M203" s="27"/>
      <c r="Q203" s="27"/>
      <c r="T203" s="82"/>
      <c r="U203" s="26"/>
      <c r="AC203" s="30"/>
    </row>
    <row r="204" spans="1:29" s="29" customFormat="1" x14ac:dyDescent="0.25">
      <c r="A204" s="10"/>
      <c r="B204" s="26"/>
      <c r="D204" s="28"/>
      <c r="E204" s="33"/>
      <c r="F204" s="33"/>
      <c r="G204" s="33"/>
      <c r="H204" s="10"/>
      <c r="I204" s="10"/>
      <c r="J204" s="10"/>
      <c r="K204" s="10"/>
      <c r="M204" s="27"/>
      <c r="Q204" s="27"/>
      <c r="T204" s="82"/>
      <c r="U204" s="26"/>
      <c r="AC204" s="30"/>
    </row>
    <row r="205" spans="1:29" s="29" customFormat="1" x14ac:dyDescent="0.25">
      <c r="A205" s="10"/>
      <c r="B205" s="26"/>
      <c r="D205" s="28"/>
      <c r="E205" s="33"/>
      <c r="F205" s="33"/>
      <c r="G205" s="33"/>
      <c r="H205" s="10"/>
      <c r="I205" s="10"/>
      <c r="J205" s="10"/>
      <c r="K205" s="10"/>
      <c r="M205" s="27"/>
      <c r="Q205" s="27"/>
      <c r="T205" s="82"/>
      <c r="U205" s="26"/>
      <c r="AC205" s="30"/>
    </row>
    <row r="206" spans="1:29" s="29" customFormat="1" x14ac:dyDescent="0.25">
      <c r="A206" s="10"/>
      <c r="B206" s="26"/>
      <c r="D206" s="28"/>
      <c r="E206" s="33"/>
      <c r="F206" s="33"/>
      <c r="G206" s="33"/>
      <c r="H206" s="10"/>
      <c r="I206" s="10"/>
      <c r="J206" s="10"/>
      <c r="K206" s="10"/>
      <c r="M206" s="27"/>
      <c r="Q206" s="27"/>
      <c r="T206" s="82"/>
      <c r="U206" s="26"/>
      <c r="AC206" s="30"/>
    </row>
    <row r="207" spans="1:29" s="29" customFormat="1" x14ac:dyDescent="0.25">
      <c r="A207" s="10"/>
      <c r="B207" s="26"/>
      <c r="D207" s="28"/>
      <c r="E207" s="33"/>
      <c r="F207" s="33"/>
      <c r="G207" s="33"/>
      <c r="H207" s="10"/>
      <c r="I207" s="10"/>
      <c r="J207" s="10"/>
      <c r="K207" s="10"/>
      <c r="M207" s="27"/>
      <c r="Q207" s="27"/>
      <c r="T207" s="82"/>
      <c r="U207" s="26"/>
      <c r="AC207" s="30"/>
    </row>
    <row r="208" spans="1:29" s="29" customFormat="1" x14ac:dyDescent="0.25">
      <c r="A208" s="10"/>
      <c r="B208" s="26"/>
      <c r="D208" s="28"/>
      <c r="E208" s="33"/>
      <c r="F208" s="33"/>
      <c r="G208" s="33"/>
      <c r="H208" s="10"/>
      <c r="I208" s="10"/>
      <c r="J208" s="10"/>
      <c r="K208" s="10"/>
      <c r="M208" s="27"/>
      <c r="Q208" s="27"/>
      <c r="T208" s="82"/>
      <c r="U208" s="26"/>
      <c r="AC208" s="30"/>
    </row>
    <row r="209" spans="1:29" s="29" customFormat="1" x14ac:dyDescent="0.25">
      <c r="A209" s="10"/>
      <c r="B209" s="26"/>
      <c r="D209" s="28"/>
      <c r="E209" s="33"/>
      <c r="F209" s="33"/>
      <c r="G209" s="33"/>
      <c r="H209" s="10"/>
      <c r="I209" s="10"/>
      <c r="J209" s="10"/>
      <c r="K209" s="10"/>
      <c r="M209" s="27"/>
      <c r="Q209" s="27"/>
      <c r="T209" s="82"/>
      <c r="U209" s="26"/>
      <c r="AC209" s="30"/>
    </row>
    <row r="210" spans="1:29" s="29" customFormat="1" x14ac:dyDescent="0.25">
      <c r="A210" s="10"/>
      <c r="B210" s="26"/>
      <c r="D210" s="28"/>
      <c r="E210" s="33"/>
      <c r="F210" s="33"/>
      <c r="G210" s="33"/>
      <c r="H210" s="10"/>
      <c r="I210" s="10"/>
      <c r="J210" s="10"/>
      <c r="K210" s="10"/>
      <c r="M210" s="27"/>
      <c r="Q210" s="27"/>
      <c r="T210" s="82"/>
      <c r="U210" s="26"/>
      <c r="AC210" s="30"/>
    </row>
    <row r="211" spans="1:29" s="29" customFormat="1" x14ac:dyDescent="0.25">
      <c r="A211" s="10"/>
      <c r="B211" s="26"/>
      <c r="D211" s="28"/>
      <c r="E211" s="33"/>
      <c r="F211" s="33"/>
      <c r="G211" s="33"/>
      <c r="H211" s="10"/>
      <c r="I211" s="10"/>
      <c r="J211" s="10"/>
      <c r="K211" s="10"/>
      <c r="M211" s="27"/>
      <c r="Q211" s="27"/>
      <c r="T211" s="82"/>
      <c r="U211" s="26"/>
      <c r="AC211" s="30"/>
    </row>
    <row r="212" spans="1:29" s="29" customFormat="1" x14ac:dyDescent="0.25">
      <c r="A212" s="10"/>
      <c r="B212" s="26"/>
      <c r="D212" s="28"/>
      <c r="E212" s="33"/>
      <c r="F212" s="33"/>
      <c r="G212" s="33"/>
      <c r="H212" s="10"/>
      <c r="I212" s="10"/>
      <c r="J212" s="10"/>
      <c r="K212" s="10"/>
      <c r="M212" s="27"/>
      <c r="Q212" s="27"/>
      <c r="T212" s="82"/>
      <c r="U212" s="26"/>
      <c r="AC212" s="30"/>
    </row>
    <row r="213" spans="1:29" s="29" customFormat="1" x14ac:dyDescent="0.25">
      <c r="A213" s="10"/>
      <c r="B213" s="26"/>
      <c r="D213" s="28"/>
      <c r="E213" s="33"/>
      <c r="F213" s="33"/>
      <c r="G213" s="33"/>
      <c r="H213" s="10"/>
      <c r="I213" s="10"/>
      <c r="J213" s="10"/>
      <c r="K213" s="10"/>
      <c r="M213" s="27"/>
      <c r="Q213" s="27"/>
      <c r="T213" s="82"/>
      <c r="U213" s="26"/>
      <c r="AC213" s="30"/>
    </row>
    <row r="214" spans="1:29" s="29" customFormat="1" x14ac:dyDescent="0.25">
      <c r="A214" s="10"/>
      <c r="B214" s="26"/>
      <c r="D214" s="28"/>
      <c r="E214" s="33"/>
      <c r="F214" s="33"/>
      <c r="G214" s="33"/>
      <c r="H214" s="10"/>
      <c r="I214" s="10"/>
      <c r="J214" s="10"/>
      <c r="K214" s="10"/>
      <c r="M214" s="27"/>
      <c r="Q214" s="27"/>
      <c r="T214" s="82"/>
      <c r="U214" s="26"/>
      <c r="AC214" s="30"/>
    </row>
    <row r="215" spans="1:29" s="29" customFormat="1" x14ac:dyDescent="0.25">
      <c r="A215" s="10"/>
      <c r="B215" s="26"/>
      <c r="D215" s="28"/>
      <c r="E215" s="33"/>
      <c r="F215" s="33"/>
      <c r="G215" s="33"/>
      <c r="H215" s="10"/>
      <c r="I215" s="10"/>
      <c r="J215" s="10"/>
      <c r="K215" s="10"/>
      <c r="M215" s="27"/>
      <c r="Q215" s="27"/>
      <c r="T215" s="82"/>
      <c r="U215" s="26"/>
      <c r="AC215" s="30"/>
    </row>
    <row r="216" spans="1:29" s="29" customFormat="1" x14ac:dyDescent="0.25">
      <c r="A216" s="10"/>
      <c r="B216" s="26"/>
      <c r="D216" s="28"/>
      <c r="E216" s="33"/>
      <c r="F216" s="33"/>
      <c r="G216" s="33"/>
      <c r="H216" s="10"/>
      <c r="I216" s="10"/>
      <c r="J216" s="10"/>
      <c r="K216" s="10"/>
      <c r="M216" s="27"/>
      <c r="Q216" s="27"/>
      <c r="T216" s="82"/>
      <c r="U216" s="26"/>
      <c r="AC216" s="30"/>
    </row>
    <row r="217" spans="1:29" s="29" customFormat="1" x14ac:dyDescent="0.25">
      <c r="A217" s="10"/>
      <c r="B217" s="26"/>
      <c r="D217" s="28"/>
      <c r="E217" s="33"/>
      <c r="F217" s="33"/>
      <c r="G217" s="33"/>
      <c r="H217" s="10"/>
      <c r="I217" s="10"/>
      <c r="J217" s="10"/>
      <c r="K217" s="10"/>
      <c r="M217" s="27"/>
      <c r="Q217" s="27"/>
      <c r="T217" s="82"/>
      <c r="U217" s="26"/>
      <c r="AC217" s="30"/>
    </row>
    <row r="218" spans="1:29" s="29" customFormat="1" x14ac:dyDescent="0.25">
      <c r="A218" s="10"/>
      <c r="B218" s="26"/>
      <c r="D218" s="28"/>
      <c r="E218" s="33"/>
      <c r="F218" s="33"/>
      <c r="G218" s="33"/>
      <c r="H218" s="10"/>
      <c r="I218" s="10"/>
      <c r="J218" s="10"/>
      <c r="K218" s="10"/>
      <c r="M218" s="27"/>
      <c r="Q218" s="27"/>
      <c r="T218" s="82"/>
      <c r="U218" s="26"/>
      <c r="AC218" s="30"/>
    </row>
    <row r="219" spans="1:29" s="29" customFormat="1" x14ac:dyDescent="0.25">
      <c r="A219" s="10"/>
      <c r="B219" s="26"/>
      <c r="D219" s="28"/>
      <c r="E219" s="33"/>
      <c r="F219" s="33"/>
      <c r="G219" s="33"/>
      <c r="H219" s="10"/>
      <c r="I219" s="10"/>
      <c r="J219" s="10"/>
      <c r="K219" s="10"/>
      <c r="M219" s="27"/>
      <c r="Q219" s="27"/>
      <c r="T219" s="82"/>
      <c r="U219" s="26"/>
      <c r="AC219" s="30"/>
    </row>
    <row r="220" spans="1:29" s="29" customFormat="1" x14ac:dyDescent="0.25">
      <c r="A220" s="10"/>
      <c r="B220" s="26"/>
      <c r="D220" s="28"/>
      <c r="E220" s="33"/>
      <c r="F220" s="33"/>
      <c r="G220" s="33"/>
      <c r="H220" s="10"/>
      <c r="I220" s="10"/>
      <c r="J220" s="10"/>
      <c r="K220" s="10"/>
      <c r="M220" s="27"/>
      <c r="Q220" s="27"/>
      <c r="T220" s="82"/>
      <c r="U220" s="26"/>
      <c r="AC220" s="30"/>
    </row>
    <row r="221" spans="1:29" s="29" customFormat="1" x14ac:dyDescent="0.25">
      <c r="A221" s="10"/>
      <c r="B221" s="26"/>
      <c r="D221" s="28"/>
      <c r="E221" s="33"/>
      <c r="F221" s="33"/>
      <c r="G221" s="33"/>
      <c r="H221" s="10"/>
      <c r="I221" s="10"/>
      <c r="J221" s="10"/>
      <c r="K221" s="10"/>
      <c r="M221" s="27"/>
      <c r="Q221" s="27"/>
      <c r="T221" s="82"/>
      <c r="U221" s="26"/>
      <c r="AC221" s="30"/>
    </row>
    <row r="222" spans="1:29" s="29" customFormat="1" x14ac:dyDescent="0.25">
      <c r="A222" s="10"/>
      <c r="B222" s="26"/>
      <c r="D222" s="28"/>
      <c r="E222" s="33"/>
      <c r="F222" s="33"/>
      <c r="G222" s="33"/>
      <c r="H222" s="10"/>
      <c r="I222" s="10"/>
      <c r="J222" s="10"/>
      <c r="K222" s="10"/>
      <c r="M222" s="27"/>
      <c r="Q222" s="27"/>
      <c r="T222" s="82"/>
      <c r="U222" s="26"/>
      <c r="AC222" s="30"/>
    </row>
    <row r="223" spans="1:29" s="29" customFormat="1" x14ac:dyDescent="0.25">
      <c r="A223" s="10"/>
      <c r="B223" s="26"/>
      <c r="D223" s="28"/>
      <c r="E223" s="33"/>
      <c r="F223" s="33"/>
      <c r="G223" s="33"/>
      <c r="H223" s="10"/>
      <c r="I223" s="10"/>
      <c r="J223" s="10"/>
      <c r="K223" s="10"/>
      <c r="M223" s="27"/>
      <c r="Q223" s="27"/>
      <c r="T223" s="82"/>
      <c r="U223" s="26"/>
      <c r="AC223" s="30"/>
    </row>
    <row r="224" spans="1:29" s="29" customFormat="1" x14ac:dyDescent="0.25">
      <c r="A224" s="10"/>
      <c r="B224" s="26"/>
      <c r="D224" s="28"/>
      <c r="E224" s="33"/>
      <c r="F224" s="33"/>
      <c r="G224" s="33"/>
      <c r="H224" s="10"/>
      <c r="I224" s="10"/>
      <c r="J224" s="10"/>
      <c r="K224" s="10"/>
      <c r="M224" s="27"/>
      <c r="Q224" s="27"/>
      <c r="T224" s="82"/>
      <c r="U224" s="26"/>
      <c r="AC224" s="30"/>
    </row>
    <row r="225" spans="1:29" s="29" customFormat="1" x14ac:dyDescent="0.25">
      <c r="A225" s="10"/>
      <c r="B225" s="26"/>
      <c r="D225" s="28"/>
      <c r="E225" s="33"/>
      <c r="F225" s="33"/>
      <c r="G225" s="33"/>
      <c r="H225" s="10"/>
      <c r="I225" s="10"/>
      <c r="J225" s="10"/>
      <c r="K225" s="10"/>
      <c r="M225" s="27"/>
      <c r="Q225" s="27"/>
      <c r="T225" s="82"/>
      <c r="U225" s="26"/>
      <c r="AC225" s="30"/>
    </row>
    <row r="226" spans="1:29" s="29" customFormat="1" x14ac:dyDescent="0.25">
      <c r="A226" s="10"/>
      <c r="B226" s="26"/>
      <c r="D226" s="28"/>
      <c r="E226" s="33"/>
      <c r="F226" s="33"/>
      <c r="G226" s="33"/>
      <c r="H226" s="10"/>
      <c r="I226" s="10"/>
      <c r="J226" s="10"/>
      <c r="K226" s="10"/>
      <c r="M226" s="27"/>
      <c r="Q226" s="27"/>
      <c r="T226" s="82"/>
      <c r="U226" s="26"/>
      <c r="AC226" s="30"/>
    </row>
    <row r="227" spans="1:29" s="29" customFormat="1" x14ac:dyDescent="0.25">
      <c r="A227" s="10"/>
      <c r="B227" s="26"/>
      <c r="D227" s="28"/>
      <c r="E227" s="33"/>
      <c r="F227" s="33"/>
      <c r="G227" s="33"/>
      <c r="H227" s="10"/>
      <c r="I227" s="10"/>
      <c r="J227" s="10"/>
      <c r="K227" s="10"/>
      <c r="M227" s="27"/>
      <c r="Q227" s="27"/>
      <c r="T227" s="82"/>
      <c r="U227" s="26"/>
      <c r="AC227" s="30"/>
    </row>
    <row r="228" spans="1:29" s="29" customFormat="1" x14ac:dyDescent="0.25">
      <c r="A228" s="10"/>
      <c r="B228" s="26"/>
      <c r="D228" s="28"/>
      <c r="E228" s="33"/>
      <c r="F228" s="33"/>
      <c r="G228" s="33"/>
      <c r="H228" s="10"/>
      <c r="I228" s="10"/>
      <c r="J228" s="10"/>
      <c r="K228" s="10"/>
      <c r="M228" s="27"/>
      <c r="Q228" s="27"/>
      <c r="T228" s="82"/>
      <c r="U228" s="26"/>
      <c r="AC228" s="30"/>
    </row>
    <row r="229" spans="1:29" s="29" customFormat="1" x14ac:dyDescent="0.25">
      <c r="A229" s="10"/>
      <c r="B229" s="26"/>
      <c r="D229" s="28"/>
      <c r="E229" s="33"/>
      <c r="F229" s="33"/>
      <c r="G229" s="33"/>
      <c r="H229" s="10"/>
      <c r="I229" s="10"/>
      <c r="J229" s="10"/>
      <c r="K229" s="10"/>
      <c r="M229" s="27"/>
      <c r="Q229" s="27"/>
      <c r="T229" s="82"/>
      <c r="U229" s="26"/>
      <c r="AC229" s="30"/>
    </row>
    <row r="230" spans="1:29" s="29" customFormat="1" x14ac:dyDescent="0.25">
      <c r="A230" s="10"/>
      <c r="B230" s="26"/>
      <c r="D230" s="28"/>
      <c r="E230" s="33"/>
      <c r="F230" s="33"/>
      <c r="G230" s="33"/>
      <c r="H230" s="10"/>
      <c r="I230" s="10"/>
      <c r="J230" s="10"/>
      <c r="K230" s="10"/>
      <c r="M230" s="27"/>
      <c r="Q230" s="27"/>
      <c r="T230" s="82"/>
      <c r="U230" s="26"/>
      <c r="AC230" s="30"/>
    </row>
    <row r="231" spans="1:29" s="29" customFormat="1" x14ac:dyDescent="0.25">
      <c r="A231" s="10"/>
      <c r="B231" s="26"/>
      <c r="D231" s="28"/>
      <c r="E231" s="33"/>
      <c r="F231" s="33"/>
      <c r="G231" s="33"/>
      <c r="H231" s="10"/>
      <c r="I231" s="10"/>
      <c r="J231" s="10"/>
      <c r="K231" s="10"/>
      <c r="M231" s="27"/>
      <c r="Q231" s="27"/>
      <c r="T231" s="82"/>
      <c r="U231" s="26"/>
      <c r="AC231" s="30"/>
    </row>
    <row r="232" spans="1:29" s="29" customFormat="1" x14ac:dyDescent="0.25">
      <c r="A232" s="10"/>
      <c r="B232" s="26"/>
      <c r="D232" s="28"/>
      <c r="E232" s="33"/>
      <c r="F232" s="33"/>
      <c r="G232" s="33"/>
      <c r="H232" s="10"/>
      <c r="I232" s="10"/>
      <c r="J232" s="10"/>
      <c r="K232" s="10"/>
      <c r="M232" s="27"/>
      <c r="Q232" s="27"/>
      <c r="T232" s="82"/>
      <c r="U232" s="26"/>
      <c r="AC232" s="30"/>
    </row>
    <row r="233" spans="1:29" s="29" customFormat="1" x14ac:dyDescent="0.25">
      <c r="A233" s="10"/>
      <c r="B233" s="26"/>
      <c r="D233" s="28"/>
      <c r="E233" s="33"/>
      <c r="F233" s="33"/>
      <c r="G233" s="33"/>
      <c r="H233" s="10"/>
      <c r="I233" s="10"/>
      <c r="J233" s="10"/>
      <c r="K233" s="10"/>
      <c r="M233" s="27"/>
      <c r="Q233" s="27"/>
      <c r="T233" s="82"/>
      <c r="U233" s="26"/>
      <c r="AC233" s="30"/>
    </row>
    <row r="234" spans="1:29" s="29" customFormat="1" x14ac:dyDescent="0.25">
      <c r="A234" s="10"/>
      <c r="B234" s="26"/>
      <c r="D234" s="28"/>
      <c r="E234" s="33"/>
      <c r="F234" s="33"/>
      <c r="G234" s="33"/>
      <c r="H234" s="10"/>
      <c r="I234" s="10"/>
      <c r="J234" s="10"/>
      <c r="K234" s="10"/>
      <c r="M234" s="27"/>
      <c r="Q234" s="27"/>
      <c r="T234" s="82"/>
      <c r="U234" s="26"/>
      <c r="AC234" s="30"/>
    </row>
    <row r="235" spans="1:29" s="29" customFormat="1" x14ac:dyDescent="0.25">
      <c r="A235" s="10"/>
      <c r="B235" s="26"/>
      <c r="D235" s="28"/>
      <c r="E235" s="33"/>
      <c r="F235" s="33"/>
      <c r="G235" s="33"/>
      <c r="H235" s="10"/>
      <c r="I235" s="10"/>
      <c r="J235" s="10"/>
      <c r="K235" s="10"/>
      <c r="M235" s="27"/>
      <c r="Q235" s="27"/>
      <c r="T235" s="82"/>
      <c r="U235" s="26"/>
      <c r="AC235" s="30"/>
    </row>
    <row r="236" spans="1:29" s="29" customFormat="1" x14ac:dyDescent="0.25">
      <c r="A236" s="10"/>
      <c r="B236" s="26"/>
      <c r="C236"/>
      <c r="D236" s="28"/>
      <c r="E236" s="33"/>
      <c r="F236" s="33"/>
      <c r="G236" s="33"/>
      <c r="H236" s="10"/>
      <c r="I236" s="10"/>
      <c r="J236" s="10"/>
      <c r="K236" s="10"/>
      <c r="M236" s="27"/>
      <c r="Q236" s="27"/>
      <c r="T236" s="82"/>
      <c r="U236" s="26"/>
      <c r="AB236" s="24"/>
      <c r="AC236" s="30"/>
    </row>
    <row r="237" spans="1:29" x14ac:dyDescent="0.25">
      <c r="A237" s="10"/>
      <c r="C237" s="29"/>
      <c r="D237" s="28"/>
      <c r="H237" s="10"/>
      <c r="I237" s="10"/>
      <c r="J237" s="10"/>
      <c r="K237" s="10"/>
      <c r="AB237" s="29"/>
    </row>
    <row r="238" spans="1:29" s="29" customFormat="1" x14ac:dyDescent="0.25">
      <c r="A238" s="10"/>
      <c r="B238" s="26"/>
      <c r="D238" s="28"/>
      <c r="E238" s="33"/>
      <c r="F238" s="33"/>
      <c r="G238" s="33"/>
      <c r="H238" s="10"/>
      <c r="I238" s="10"/>
      <c r="J238" s="10"/>
      <c r="K238" s="10"/>
      <c r="M238" s="27"/>
      <c r="Q238" s="27"/>
      <c r="T238" s="82"/>
      <c r="U238" s="26"/>
      <c r="AC238" s="30"/>
    </row>
    <row r="239" spans="1:29" s="29" customFormat="1" x14ac:dyDescent="0.25">
      <c r="A239" s="10"/>
      <c r="B239" s="26"/>
      <c r="D239" s="28"/>
      <c r="E239" s="33"/>
      <c r="F239" s="33"/>
      <c r="G239" s="33"/>
      <c r="H239" s="10"/>
      <c r="I239" s="10"/>
      <c r="J239" s="10"/>
      <c r="K239" s="10"/>
      <c r="M239" s="27"/>
      <c r="Q239" s="27"/>
      <c r="T239" s="82"/>
      <c r="U239" s="26"/>
      <c r="AC239" s="30"/>
    </row>
    <row r="240" spans="1:29" s="29" customFormat="1" x14ac:dyDescent="0.25">
      <c r="A240" s="10"/>
      <c r="B240" s="26"/>
      <c r="D240" s="28"/>
      <c r="E240" s="33"/>
      <c r="F240" s="33"/>
      <c r="G240" s="33"/>
      <c r="H240" s="10"/>
      <c r="I240" s="10"/>
      <c r="J240" s="10"/>
      <c r="K240" s="10"/>
      <c r="M240" s="27"/>
      <c r="Q240" s="27"/>
      <c r="T240" s="82"/>
      <c r="U240" s="26"/>
      <c r="AC240" s="30"/>
    </row>
    <row r="241" spans="1:29" s="29" customFormat="1" x14ac:dyDescent="0.25">
      <c r="A241"/>
      <c r="B241" s="26"/>
      <c r="C241"/>
      <c r="D241" s="28"/>
      <c r="E241" s="33"/>
      <c r="F241" s="33"/>
      <c r="G241" s="33"/>
      <c r="H241" s="10"/>
      <c r="I241" s="10"/>
      <c r="J241" s="10"/>
      <c r="K241" s="10"/>
      <c r="M241" s="27"/>
      <c r="Q241" s="27"/>
      <c r="T241" s="82"/>
      <c r="U241" s="26"/>
      <c r="AB241" s="24"/>
      <c r="AC241" s="30"/>
    </row>
    <row r="242" spans="1:29" x14ac:dyDescent="0.25">
      <c r="C242" s="25"/>
      <c r="D242" s="28"/>
      <c r="H242" s="10"/>
      <c r="I242" s="10"/>
      <c r="J242" s="10"/>
      <c r="K242" s="10"/>
    </row>
    <row r="243" spans="1:29" x14ac:dyDescent="0.25">
      <c r="C243" s="25"/>
      <c r="H243" s="10"/>
      <c r="I243" s="10"/>
      <c r="J243" s="10"/>
      <c r="K243" s="10"/>
    </row>
    <row r="244" spans="1:29" x14ac:dyDescent="0.25">
      <c r="C244" s="25"/>
      <c r="H244" s="10"/>
      <c r="I244" s="10"/>
      <c r="J244" s="10"/>
      <c r="K244" s="10"/>
    </row>
    <row r="245" spans="1:29" x14ac:dyDescent="0.25">
      <c r="C245" s="25"/>
      <c r="H245" s="10"/>
      <c r="I245" s="10"/>
      <c r="J245" s="10"/>
      <c r="K245" s="10"/>
    </row>
    <row r="246" spans="1:29" x14ac:dyDescent="0.25">
      <c r="C246" s="25"/>
      <c r="H246" s="10"/>
      <c r="I246" s="10"/>
      <c r="J246" s="10"/>
      <c r="K246" s="10"/>
    </row>
    <row r="247" spans="1:29" x14ac:dyDescent="0.25">
      <c r="C247" s="25"/>
      <c r="H247" s="10"/>
      <c r="I247" s="10"/>
      <c r="J247" s="10"/>
      <c r="K247" s="10"/>
    </row>
    <row r="248" spans="1:29" x14ac:dyDescent="0.25">
      <c r="C248" s="25"/>
      <c r="H248" s="10"/>
      <c r="I248" s="10"/>
      <c r="J248" s="10"/>
      <c r="K248" s="10"/>
    </row>
    <row r="249" spans="1:29" x14ac:dyDescent="0.25">
      <c r="C249" s="25"/>
      <c r="H249" s="10"/>
      <c r="I249" s="10"/>
      <c r="J249" s="10"/>
      <c r="K249" s="10"/>
    </row>
    <row r="250" spans="1:29" x14ac:dyDescent="0.25">
      <c r="C250" s="25"/>
      <c r="D250" s="77"/>
      <c r="H250" s="10"/>
      <c r="I250" s="10"/>
      <c r="J250" s="10"/>
      <c r="K250" s="10"/>
    </row>
    <row r="251" spans="1:29" x14ac:dyDescent="0.25">
      <c r="C251" s="25"/>
      <c r="H251" s="10"/>
      <c r="I251" s="10"/>
      <c r="J251" s="10"/>
      <c r="K251" s="10"/>
    </row>
    <row r="252" spans="1:29" x14ac:dyDescent="0.25">
      <c r="C252" s="25"/>
      <c r="H252" s="10"/>
      <c r="I252" s="10"/>
      <c r="J252" s="10"/>
      <c r="K252" s="10"/>
    </row>
    <row r="253" spans="1:29" x14ac:dyDescent="0.25">
      <c r="A253" s="25"/>
      <c r="C253" s="25"/>
      <c r="H253" s="10"/>
      <c r="I253" s="10"/>
      <c r="J253" s="10"/>
      <c r="K253" s="10"/>
      <c r="AB253" s="25"/>
    </row>
    <row r="254" spans="1:29" s="25" customFormat="1" x14ac:dyDescent="0.25">
      <c r="B254" s="26"/>
      <c r="D254" s="76"/>
      <c r="E254" s="33"/>
      <c r="F254" s="33"/>
      <c r="G254" s="33"/>
      <c r="H254" s="10"/>
      <c r="I254" s="10"/>
      <c r="J254" s="10"/>
      <c r="K254" s="10"/>
      <c r="M254" s="27"/>
      <c r="Q254" s="27"/>
      <c r="T254" s="82"/>
      <c r="U254" s="26"/>
      <c r="AC254" s="30"/>
    </row>
    <row r="255" spans="1:29" s="25" customFormat="1" x14ac:dyDescent="0.25">
      <c r="B255" s="26"/>
      <c r="D255" s="76"/>
      <c r="E255" s="33"/>
      <c r="F255" s="33"/>
      <c r="G255" s="33"/>
      <c r="H255" s="10"/>
      <c r="I255" s="10"/>
      <c r="J255" s="10"/>
      <c r="K255" s="10"/>
      <c r="M255" s="27"/>
      <c r="Q255" s="27"/>
      <c r="T255" s="82"/>
      <c r="U255" s="26"/>
      <c r="AC255" s="30"/>
    </row>
    <row r="256" spans="1:29" s="25" customFormat="1" x14ac:dyDescent="0.25">
      <c r="B256" s="26"/>
      <c r="D256" s="76"/>
      <c r="E256" s="33"/>
      <c r="F256" s="33"/>
      <c r="G256" s="33"/>
      <c r="H256" s="10"/>
      <c r="I256" s="10"/>
      <c r="J256" s="10"/>
      <c r="K256" s="10"/>
      <c r="M256" s="27"/>
      <c r="Q256" s="27"/>
      <c r="T256" s="82"/>
      <c r="U256" s="26"/>
      <c r="AC256" s="30"/>
    </row>
    <row r="257" spans="1:29" s="25" customFormat="1" x14ac:dyDescent="0.25">
      <c r="B257" s="26"/>
      <c r="D257" s="76"/>
      <c r="E257" s="33"/>
      <c r="F257" s="33"/>
      <c r="G257" s="33"/>
      <c r="H257" s="10"/>
      <c r="I257" s="10"/>
      <c r="J257" s="10"/>
      <c r="K257" s="10"/>
      <c r="M257" s="27"/>
      <c r="Q257" s="27"/>
      <c r="T257" s="82"/>
      <c r="U257" s="26"/>
      <c r="AC257" s="30"/>
    </row>
    <row r="258" spans="1:29" s="25" customFormat="1" x14ac:dyDescent="0.25">
      <c r="B258" s="26"/>
      <c r="D258" s="76"/>
      <c r="E258" s="33"/>
      <c r="F258" s="33"/>
      <c r="G258" s="33"/>
      <c r="H258" s="10"/>
      <c r="I258" s="10"/>
      <c r="J258" s="10"/>
      <c r="K258" s="10"/>
      <c r="M258" s="27"/>
      <c r="Q258" s="27"/>
      <c r="T258" s="82"/>
      <c r="U258" s="26"/>
      <c r="AC258" s="30"/>
    </row>
    <row r="259" spans="1:29" s="25" customFormat="1" x14ac:dyDescent="0.25">
      <c r="A259"/>
      <c r="B259" s="26"/>
      <c r="C259"/>
      <c r="D259" s="76"/>
      <c r="E259" s="33"/>
      <c r="F259" s="33"/>
      <c r="G259" s="33"/>
      <c r="H259" s="10"/>
      <c r="I259" s="10"/>
      <c r="J259" s="10"/>
      <c r="K259" s="10"/>
      <c r="M259" s="27"/>
      <c r="Q259" s="27"/>
      <c r="T259" s="82"/>
      <c r="U259" s="26"/>
      <c r="AB259" s="24"/>
      <c r="AC259" s="30"/>
    </row>
    <row r="260" spans="1:29" x14ac:dyDescent="0.25">
      <c r="H260" s="10"/>
      <c r="I260" s="10"/>
      <c r="J260" s="10"/>
      <c r="K260" s="10"/>
    </row>
    <row r="261" spans="1:29" x14ac:dyDescent="0.25">
      <c r="A261" s="25"/>
      <c r="C261" s="25"/>
      <c r="H261" s="10"/>
      <c r="I261" s="10"/>
      <c r="J261" s="10"/>
      <c r="K261" s="10"/>
      <c r="AB261" s="25"/>
    </row>
    <row r="262" spans="1:29" s="25" customFormat="1" x14ac:dyDescent="0.25">
      <c r="B262" s="26"/>
      <c r="D262" s="76"/>
      <c r="E262" s="33"/>
      <c r="F262" s="33"/>
      <c r="G262" s="33"/>
      <c r="H262" s="10"/>
      <c r="I262" s="10"/>
      <c r="J262" s="10"/>
      <c r="K262" s="10"/>
      <c r="M262" s="27"/>
      <c r="Q262" s="27"/>
      <c r="T262" s="82"/>
      <c r="U262" s="26"/>
      <c r="AC262" s="30"/>
    </row>
    <row r="263" spans="1:29" s="25" customFormat="1" x14ac:dyDescent="0.25">
      <c r="B263" s="26"/>
      <c r="D263" s="76"/>
      <c r="E263" s="33"/>
      <c r="F263" s="33"/>
      <c r="G263" s="33"/>
      <c r="H263" s="10"/>
      <c r="I263" s="10"/>
      <c r="J263" s="10"/>
      <c r="K263" s="10"/>
      <c r="M263" s="27"/>
      <c r="Q263" s="27"/>
      <c r="T263" s="82"/>
      <c r="U263" s="26"/>
      <c r="AC263" s="30"/>
    </row>
    <row r="264" spans="1:29" s="25" customFormat="1" x14ac:dyDescent="0.25">
      <c r="B264" s="26"/>
      <c r="D264" s="76"/>
      <c r="E264" s="33"/>
      <c r="F264" s="33"/>
      <c r="G264" s="33"/>
      <c r="H264" s="10"/>
      <c r="I264" s="10"/>
      <c r="J264" s="10"/>
      <c r="K264" s="10"/>
      <c r="M264" s="27"/>
      <c r="Q264" s="27"/>
      <c r="T264" s="82"/>
      <c r="U264" s="26"/>
      <c r="AC264" s="30"/>
    </row>
    <row r="265" spans="1:29" s="25" customFormat="1" x14ac:dyDescent="0.25">
      <c r="B265" s="26"/>
      <c r="D265" s="76"/>
      <c r="E265" s="33"/>
      <c r="F265" s="33"/>
      <c r="G265" s="33"/>
      <c r="H265" s="10"/>
      <c r="I265" s="10"/>
      <c r="J265" s="10"/>
      <c r="K265" s="10"/>
      <c r="M265" s="27"/>
      <c r="Q265" s="27"/>
      <c r="T265" s="82"/>
      <c r="U265" s="26"/>
      <c r="AC265" s="30"/>
    </row>
    <row r="266" spans="1:29" s="25" customFormat="1" x14ac:dyDescent="0.25">
      <c r="B266" s="26"/>
      <c r="D266" s="76"/>
      <c r="E266" s="33"/>
      <c r="F266" s="33"/>
      <c r="G266" s="33"/>
      <c r="H266" s="10"/>
      <c r="I266" s="10"/>
      <c r="J266" s="10"/>
      <c r="K266" s="10"/>
      <c r="M266" s="27"/>
      <c r="Q266" s="27"/>
      <c r="T266" s="82"/>
      <c r="U266" s="26"/>
      <c r="AC266" s="30"/>
    </row>
    <row r="267" spans="1:29" s="25" customFormat="1" x14ac:dyDescent="0.25">
      <c r="B267" s="26"/>
      <c r="D267" s="76"/>
      <c r="E267" s="33"/>
      <c r="F267" s="33"/>
      <c r="G267" s="33"/>
      <c r="H267" s="10"/>
      <c r="I267" s="10"/>
      <c r="J267" s="10"/>
      <c r="K267" s="10"/>
      <c r="M267" s="27"/>
      <c r="Q267" s="27"/>
      <c r="T267" s="82"/>
      <c r="U267" s="26"/>
      <c r="AC267" s="30"/>
    </row>
    <row r="268" spans="1:29" s="25" customFormat="1" x14ac:dyDescent="0.25">
      <c r="B268" s="26"/>
      <c r="D268" s="76"/>
      <c r="E268" s="33"/>
      <c r="F268" s="33"/>
      <c r="G268" s="33"/>
      <c r="H268" s="10"/>
      <c r="I268" s="10"/>
      <c r="J268" s="10"/>
      <c r="K268" s="10"/>
      <c r="M268" s="27"/>
      <c r="Q268" s="27"/>
      <c r="T268" s="82"/>
      <c r="U268" s="26"/>
      <c r="AC268" s="30"/>
    </row>
    <row r="269" spans="1:29" s="25" customFormat="1" x14ac:dyDescent="0.25">
      <c r="B269" s="26"/>
      <c r="D269" s="76"/>
      <c r="E269" s="33"/>
      <c r="F269" s="33"/>
      <c r="G269" s="33"/>
      <c r="H269" s="10"/>
      <c r="I269" s="10"/>
      <c r="J269" s="10"/>
      <c r="K269" s="10"/>
      <c r="M269" s="27"/>
      <c r="Q269" s="27"/>
      <c r="T269" s="82"/>
      <c r="U269" s="26"/>
      <c r="AC269" s="30"/>
    </row>
    <row r="270" spans="1:29" s="25" customFormat="1" x14ac:dyDescent="0.25">
      <c r="B270" s="26"/>
      <c r="D270" s="76"/>
      <c r="E270" s="33"/>
      <c r="F270" s="33"/>
      <c r="G270" s="33"/>
      <c r="H270" s="10"/>
      <c r="I270" s="10"/>
      <c r="J270" s="10"/>
      <c r="K270" s="10"/>
      <c r="M270" s="27"/>
      <c r="Q270" s="27"/>
      <c r="T270" s="82"/>
      <c r="U270" s="26"/>
      <c r="AC270" s="30"/>
    </row>
    <row r="271" spans="1:29" s="25" customFormat="1" x14ac:dyDescent="0.25">
      <c r="A271"/>
      <c r="B271" s="26"/>
      <c r="C271"/>
      <c r="D271" s="76"/>
      <c r="E271" s="33"/>
      <c r="F271" s="33"/>
      <c r="G271" s="33"/>
      <c r="H271" s="10"/>
      <c r="I271" s="10"/>
      <c r="J271" s="10"/>
      <c r="K271" s="10"/>
      <c r="M271" s="27"/>
      <c r="Q271" s="27"/>
      <c r="T271" s="82"/>
      <c r="U271" s="26"/>
      <c r="AB271" s="24"/>
      <c r="AC271" s="30"/>
    </row>
    <row r="272" spans="1:29" x14ac:dyDescent="0.25">
      <c r="A272" s="25"/>
      <c r="C272" s="25"/>
      <c r="H272" s="10"/>
      <c r="I272" s="10"/>
      <c r="J272" s="10"/>
      <c r="K272" s="10"/>
      <c r="AB272" s="25"/>
    </row>
    <row r="273" spans="2:29" s="25" customFormat="1" x14ac:dyDescent="0.25">
      <c r="B273" s="26"/>
      <c r="D273" s="76"/>
      <c r="E273" s="33"/>
      <c r="F273" s="33"/>
      <c r="G273" s="33"/>
      <c r="H273" s="10"/>
      <c r="I273" s="10"/>
      <c r="J273" s="10"/>
      <c r="K273" s="10"/>
      <c r="M273" s="27"/>
      <c r="Q273" s="27"/>
      <c r="T273" s="82"/>
      <c r="U273" s="26"/>
      <c r="AC273" s="30"/>
    </row>
    <row r="274" spans="2:29" s="25" customFormat="1" x14ac:dyDescent="0.25">
      <c r="B274" s="26"/>
      <c r="D274" s="76"/>
      <c r="E274" s="33"/>
      <c r="F274" s="33"/>
      <c r="G274" s="33"/>
      <c r="H274" s="10"/>
      <c r="I274" s="10"/>
      <c r="J274" s="10"/>
      <c r="K274" s="10"/>
      <c r="M274" s="27"/>
      <c r="Q274" s="27"/>
      <c r="T274" s="82"/>
      <c r="U274" s="26"/>
      <c r="AC274" s="30"/>
    </row>
    <row r="275" spans="2:29" s="25" customFormat="1" x14ac:dyDescent="0.25">
      <c r="B275" s="26"/>
      <c r="D275" s="76"/>
      <c r="E275" s="33"/>
      <c r="F275" s="33"/>
      <c r="G275" s="33"/>
      <c r="H275" s="10"/>
      <c r="I275" s="10"/>
      <c r="J275" s="10"/>
      <c r="K275" s="10"/>
      <c r="M275" s="27"/>
      <c r="Q275" s="27"/>
      <c r="T275" s="82"/>
      <c r="U275" s="26"/>
      <c r="AC275" s="30"/>
    </row>
    <row r="276" spans="2:29" s="25" customFormat="1" x14ac:dyDescent="0.25">
      <c r="B276" s="26"/>
      <c r="D276" s="76"/>
      <c r="E276" s="33"/>
      <c r="F276" s="33"/>
      <c r="G276" s="33"/>
      <c r="H276" s="10"/>
      <c r="I276" s="10"/>
      <c r="J276" s="10"/>
      <c r="K276" s="10"/>
      <c r="M276" s="27"/>
      <c r="Q276" s="27"/>
      <c r="T276" s="82"/>
      <c r="U276" s="26"/>
      <c r="AC276" s="30"/>
    </row>
    <row r="277" spans="2:29" s="25" customFormat="1" x14ac:dyDescent="0.25">
      <c r="B277" s="26"/>
      <c r="D277" s="76"/>
      <c r="E277" s="33"/>
      <c r="F277" s="33"/>
      <c r="G277" s="33"/>
      <c r="H277" s="10"/>
      <c r="I277" s="10"/>
      <c r="J277" s="10"/>
      <c r="K277" s="10"/>
      <c r="M277" s="27"/>
      <c r="Q277" s="27"/>
      <c r="T277" s="82"/>
      <c r="U277" s="26"/>
      <c r="AC277" s="30"/>
    </row>
    <row r="278" spans="2:29" s="25" customFormat="1" x14ac:dyDescent="0.25">
      <c r="B278" s="26"/>
      <c r="D278" s="76"/>
      <c r="E278" s="33"/>
      <c r="F278" s="33"/>
      <c r="G278" s="33"/>
      <c r="H278" s="10"/>
      <c r="I278" s="10"/>
      <c r="J278" s="10"/>
      <c r="K278" s="10"/>
      <c r="M278" s="27"/>
      <c r="Q278" s="27"/>
      <c r="T278" s="82"/>
      <c r="U278" s="26"/>
      <c r="AC278" s="30"/>
    </row>
    <row r="279" spans="2:29" s="25" customFormat="1" x14ac:dyDescent="0.25">
      <c r="B279" s="26"/>
      <c r="D279" s="76"/>
      <c r="E279" s="33"/>
      <c r="F279" s="33"/>
      <c r="G279" s="33"/>
      <c r="H279" s="10"/>
      <c r="I279" s="10"/>
      <c r="J279" s="10"/>
      <c r="K279" s="10"/>
      <c r="M279" s="27"/>
      <c r="Q279" s="27"/>
      <c r="T279" s="82"/>
      <c r="U279" s="26"/>
      <c r="AC279" s="30"/>
    </row>
    <row r="280" spans="2:29" s="25" customFormat="1" x14ac:dyDescent="0.25">
      <c r="B280" s="26"/>
      <c r="D280" s="76"/>
      <c r="E280" s="33"/>
      <c r="F280" s="33"/>
      <c r="G280" s="33"/>
      <c r="H280" s="10"/>
      <c r="I280" s="10"/>
      <c r="J280" s="10"/>
      <c r="K280" s="10"/>
      <c r="M280" s="27"/>
      <c r="Q280" s="27"/>
      <c r="T280" s="82"/>
      <c r="U280" s="26"/>
      <c r="AC280" s="30"/>
    </row>
    <row r="281" spans="2:29" s="25" customFormat="1" x14ac:dyDescent="0.25">
      <c r="B281" s="26"/>
      <c r="D281" s="76"/>
      <c r="E281" s="33"/>
      <c r="F281" s="33"/>
      <c r="G281" s="33"/>
      <c r="H281" s="10"/>
      <c r="I281" s="10"/>
      <c r="J281" s="10"/>
      <c r="K281" s="10"/>
      <c r="M281" s="27"/>
      <c r="Q281" s="27"/>
      <c r="T281" s="82"/>
      <c r="U281" s="26"/>
      <c r="AC281" s="30"/>
    </row>
    <row r="282" spans="2:29" s="25" customFormat="1" x14ac:dyDescent="0.25">
      <c r="B282" s="26"/>
      <c r="D282" s="76"/>
      <c r="E282" s="33"/>
      <c r="F282" s="33"/>
      <c r="G282" s="33"/>
      <c r="H282" s="10"/>
      <c r="I282" s="10"/>
      <c r="J282" s="10"/>
      <c r="K282" s="10"/>
      <c r="M282" s="27"/>
      <c r="Q282" s="27"/>
      <c r="T282" s="82"/>
      <c r="U282" s="26"/>
      <c r="AC282" s="30"/>
    </row>
    <row r="283" spans="2:29" s="25" customFormat="1" x14ac:dyDescent="0.25">
      <c r="B283" s="26"/>
      <c r="D283" s="76"/>
      <c r="E283" s="33"/>
      <c r="F283" s="33"/>
      <c r="G283" s="33"/>
      <c r="H283" s="10"/>
      <c r="I283" s="10"/>
      <c r="J283" s="10"/>
      <c r="K283" s="10"/>
      <c r="M283" s="27"/>
      <c r="Q283" s="27"/>
      <c r="T283" s="82"/>
      <c r="U283" s="26"/>
      <c r="AC283" s="30"/>
    </row>
    <row r="284" spans="2:29" s="25" customFormat="1" x14ac:dyDescent="0.25">
      <c r="B284" s="26"/>
      <c r="D284" s="76"/>
      <c r="E284" s="33"/>
      <c r="F284" s="33"/>
      <c r="G284" s="33"/>
      <c r="H284" s="10"/>
      <c r="I284" s="10"/>
      <c r="J284" s="10"/>
      <c r="K284" s="10"/>
      <c r="M284" s="27"/>
      <c r="Q284" s="27"/>
      <c r="T284" s="82"/>
      <c r="U284" s="26"/>
      <c r="AC284" s="30"/>
    </row>
    <row r="285" spans="2:29" s="25" customFormat="1" x14ac:dyDescent="0.25">
      <c r="B285" s="26"/>
      <c r="D285" s="76"/>
      <c r="E285" s="33"/>
      <c r="F285" s="33"/>
      <c r="G285" s="33"/>
      <c r="H285" s="10"/>
      <c r="I285" s="10"/>
      <c r="J285" s="10"/>
      <c r="K285" s="10"/>
      <c r="M285" s="27"/>
      <c r="Q285" s="27"/>
      <c r="T285" s="82"/>
      <c r="U285" s="26"/>
      <c r="AC285" s="30"/>
    </row>
    <row r="286" spans="2:29" s="25" customFormat="1" x14ac:dyDescent="0.25">
      <c r="B286" s="26"/>
      <c r="D286" s="76"/>
      <c r="E286" s="33"/>
      <c r="F286" s="33"/>
      <c r="G286" s="33"/>
      <c r="I286" s="29"/>
      <c r="J286" s="29"/>
      <c r="K286" s="29"/>
      <c r="M286" s="27"/>
      <c r="Q286" s="27"/>
      <c r="T286" s="82"/>
      <c r="U286" s="26"/>
      <c r="AC286" s="30"/>
    </row>
    <row r="287" spans="2:29" s="25" customFormat="1" x14ac:dyDescent="0.25">
      <c r="B287" s="26"/>
      <c r="D287" s="76"/>
      <c r="E287" s="33"/>
      <c r="F287" s="33"/>
      <c r="G287" s="33"/>
      <c r="H287" s="10"/>
      <c r="I287" s="10"/>
      <c r="J287" s="10"/>
      <c r="K287" s="10"/>
      <c r="M287" s="27"/>
      <c r="Q287" s="27"/>
      <c r="T287" s="82"/>
      <c r="U287" s="26"/>
      <c r="AC287" s="30"/>
    </row>
    <row r="288" spans="2:29" s="25" customFormat="1" x14ac:dyDescent="0.25">
      <c r="B288" s="26"/>
      <c r="D288" s="76"/>
      <c r="E288" s="33"/>
      <c r="F288" s="33"/>
      <c r="G288" s="33"/>
      <c r="I288" s="29"/>
      <c r="J288" s="29"/>
      <c r="K288" s="29"/>
      <c r="M288" s="27"/>
      <c r="Q288" s="27"/>
      <c r="T288" s="82"/>
      <c r="U288" s="26"/>
      <c r="AC288" s="30"/>
    </row>
    <row r="289" spans="2:29" s="25" customFormat="1" x14ac:dyDescent="0.25">
      <c r="B289" s="26"/>
      <c r="D289" s="76"/>
      <c r="E289" s="33"/>
      <c r="F289" s="33"/>
      <c r="G289" s="33"/>
      <c r="I289" s="29"/>
      <c r="J289" s="29"/>
      <c r="K289" s="29"/>
      <c r="M289" s="27"/>
      <c r="Q289" s="27"/>
      <c r="T289" s="82"/>
      <c r="U289" s="26"/>
      <c r="AC289" s="30"/>
    </row>
    <row r="290" spans="2:29" s="25" customFormat="1" x14ac:dyDescent="0.25">
      <c r="B290" s="26"/>
      <c r="D290" s="76"/>
      <c r="E290" s="33"/>
      <c r="F290" s="33"/>
      <c r="G290" s="33"/>
      <c r="I290" s="29"/>
      <c r="J290" s="29"/>
      <c r="K290" s="29"/>
      <c r="M290" s="27"/>
      <c r="Q290" s="27"/>
      <c r="T290" s="82"/>
      <c r="U290" s="26"/>
      <c r="AC290" s="30"/>
    </row>
    <row r="291" spans="2:29" s="25" customFormat="1" x14ac:dyDescent="0.25">
      <c r="B291" s="26"/>
      <c r="D291" s="76"/>
      <c r="E291" s="33"/>
      <c r="F291" s="33"/>
      <c r="G291" s="33"/>
      <c r="I291" s="29"/>
      <c r="J291" s="29"/>
      <c r="K291" s="29"/>
      <c r="M291" s="27"/>
      <c r="Q291" s="27"/>
      <c r="T291" s="82"/>
      <c r="U291" s="26"/>
      <c r="AC291" s="30"/>
    </row>
    <row r="292" spans="2:29" s="25" customFormat="1" x14ac:dyDescent="0.25">
      <c r="B292" s="26"/>
      <c r="D292" s="76"/>
      <c r="E292" s="33"/>
      <c r="F292" s="33"/>
      <c r="G292" s="33"/>
      <c r="I292" s="29"/>
      <c r="J292" s="29"/>
      <c r="K292" s="29"/>
      <c r="M292" s="27"/>
      <c r="Q292" s="27"/>
      <c r="T292" s="82"/>
      <c r="U292" s="26"/>
      <c r="AC292" s="30"/>
    </row>
    <row r="293" spans="2:29" s="25" customFormat="1" x14ac:dyDescent="0.25">
      <c r="B293" s="26"/>
      <c r="D293" s="76"/>
      <c r="E293" s="33"/>
      <c r="F293" s="33"/>
      <c r="G293" s="33"/>
      <c r="I293" s="29"/>
      <c r="J293" s="29"/>
      <c r="K293" s="29"/>
      <c r="M293" s="27"/>
      <c r="Q293" s="27"/>
      <c r="T293" s="82"/>
      <c r="U293" s="26"/>
      <c r="AC293" s="30"/>
    </row>
    <row r="294" spans="2:29" s="25" customFormat="1" x14ac:dyDescent="0.25">
      <c r="B294" s="26"/>
      <c r="D294" s="76"/>
      <c r="E294" s="33"/>
      <c r="F294" s="33"/>
      <c r="G294" s="33"/>
      <c r="I294" s="29"/>
      <c r="J294" s="29"/>
      <c r="K294" s="29"/>
      <c r="M294" s="27"/>
      <c r="Q294" s="27"/>
      <c r="T294" s="82"/>
      <c r="U294" s="26"/>
      <c r="AC294" s="30"/>
    </row>
    <row r="295" spans="2:29" s="25" customFormat="1" x14ac:dyDescent="0.25">
      <c r="B295" s="26"/>
      <c r="D295" s="76"/>
      <c r="E295" s="33"/>
      <c r="F295" s="33"/>
      <c r="G295" s="33"/>
      <c r="I295" s="29"/>
      <c r="J295" s="29"/>
      <c r="K295" s="29"/>
      <c r="M295" s="27"/>
      <c r="Q295" s="27"/>
      <c r="T295" s="82"/>
      <c r="U295" s="26"/>
      <c r="AC295" s="30"/>
    </row>
    <row r="296" spans="2:29" s="25" customFormat="1" x14ac:dyDescent="0.25">
      <c r="B296" s="26"/>
      <c r="D296" s="76"/>
      <c r="E296" s="33"/>
      <c r="F296" s="33"/>
      <c r="G296" s="33"/>
      <c r="I296" s="29"/>
      <c r="J296" s="29"/>
      <c r="K296" s="29"/>
      <c r="M296" s="27"/>
      <c r="Q296" s="27"/>
      <c r="T296" s="82"/>
      <c r="U296" s="26"/>
      <c r="AC296" s="30"/>
    </row>
    <row r="297" spans="2:29" s="25" customFormat="1" x14ac:dyDescent="0.25">
      <c r="B297" s="26"/>
      <c r="D297" s="76"/>
      <c r="E297" s="33"/>
      <c r="F297" s="33"/>
      <c r="G297" s="33"/>
      <c r="I297" s="29"/>
      <c r="J297" s="29"/>
      <c r="K297" s="29"/>
      <c r="M297" s="27"/>
      <c r="Q297" s="27"/>
      <c r="T297" s="82"/>
      <c r="U297" s="26"/>
      <c r="AC297" s="30"/>
    </row>
    <row r="298" spans="2:29" s="25" customFormat="1" x14ac:dyDescent="0.25">
      <c r="B298" s="26"/>
      <c r="D298" s="76"/>
      <c r="E298" s="33"/>
      <c r="F298" s="33"/>
      <c r="G298" s="33"/>
      <c r="I298" s="29"/>
      <c r="J298" s="29"/>
      <c r="K298" s="29"/>
      <c r="M298" s="27"/>
      <c r="Q298" s="27"/>
      <c r="T298" s="82"/>
      <c r="U298" s="26"/>
      <c r="AC298" s="30"/>
    </row>
    <row r="299" spans="2:29" s="25" customFormat="1" x14ac:dyDescent="0.25">
      <c r="B299" s="26"/>
      <c r="D299" s="76"/>
      <c r="E299" s="33"/>
      <c r="F299" s="33"/>
      <c r="G299" s="33"/>
      <c r="I299" s="29"/>
      <c r="J299" s="29"/>
      <c r="K299" s="29"/>
      <c r="M299" s="27"/>
      <c r="Q299" s="27"/>
      <c r="T299" s="82"/>
      <c r="U299" s="26"/>
      <c r="AC299" s="30"/>
    </row>
    <row r="300" spans="2:29" s="25" customFormat="1" x14ac:dyDescent="0.25">
      <c r="B300" s="26"/>
      <c r="D300" s="76"/>
      <c r="E300" s="33"/>
      <c r="F300" s="33"/>
      <c r="G300" s="33"/>
      <c r="I300" s="29"/>
      <c r="J300" s="29"/>
      <c r="K300" s="29"/>
      <c r="M300" s="27"/>
      <c r="Q300" s="27"/>
      <c r="T300" s="82"/>
      <c r="U300" s="26"/>
      <c r="AC300" s="30"/>
    </row>
    <row r="301" spans="2:29" s="25" customFormat="1" x14ac:dyDescent="0.25">
      <c r="B301" s="26"/>
      <c r="D301" s="76"/>
      <c r="E301" s="33"/>
      <c r="F301" s="33"/>
      <c r="G301" s="33"/>
      <c r="I301" s="29"/>
      <c r="J301" s="29"/>
      <c r="K301" s="29"/>
      <c r="M301" s="27"/>
      <c r="Q301" s="27"/>
      <c r="T301" s="82"/>
      <c r="U301" s="26"/>
      <c r="AC301" s="30"/>
    </row>
    <row r="302" spans="2:29" s="25" customFormat="1" x14ac:dyDescent="0.25">
      <c r="B302" s="26"/>
      <c r="D302" s="76"/>
      <c r="E302" s="33"/>
      <c r="F302" s="33"/>
      <c r="G302" s="33"/>
      <c r="I302" s="29"/>
      <c r="J302" s="29"/>
      <c r="K302" s="29"/>
      <c r="M302" s="27"/>
      <c r="Q302" s="27"/>
      <c r="T302" s="82"/>
      <c r="U302" s="26"/>
      <c r="AC302" s="30"/>
    </row>
    <row r="303" spans="2:29" s="25" customFormat="1" x14ac:dyDescent="0.25">
      <c r="B303" s="26"/>
      <c r="D303" s="76"/>
      <c r="E303" s="33"/>
      <c r="F303" s="33"/>
      <c r="G303" s="33"/>
      <c r="I303" s="29"/>
      <c r="J303" s="29"/>
      <c r="K303" s="29"/>
      <c r="M303" s="27"/>
      <c r="Q303" s="27"/>
      <c r="T303" s="82"/>
      <c r="U303" s="26"/>
      <c r="AC303" s="30"/>
    </row>
    <row r="304" spans="2:29" s="25" customFormat="1" x14ac:dyDescent="0.25">
      <c r="B304" s="26"/>
      <c r="D304" s="76"/>
      <c r="E304" s="33"/>
      <c r="F304" s="33"/>
      <c r="G304" s="33"/>
      <c r="I304" s="29"/>
      <c r="J304" s="29"/>
      <c r="K304" s="29"/>
      <c r="M304" s="27"/>
      <c r="Q304" s="27"/>
      <c r="T304" s="82"/>
      <c r="U304" s="26"/>
      <c r="AC304" s="30"/>
    </row>
    <row r="305" spans="1:29" s="25" customFormat="1" x14ac:dyDescent="0.25">
      <c r="B305" s="26"/>
      <c r="D305" s="76"/>
      <c r="E305" s="33"/>
      <c r="F305" s="33"/>
      <c r="G305" s="33"/>
      <c r="I305" s="29"/>
      <c r="J305" s="29"/>
      <c r="K305" s="29"/>
      <c r="M305" s="27"/>
      <c r="Q305" s="27"/>
      <c r="T305" s="82"/>
      <c r="U305" s="26"/>
      <c r="AC305" s="30"/>
    </row>
    <row r="306" spans="1:29" s="25" customFormat="1" x14ac:dyDescent="0.25">
      <c r="B306" s="26"/>
      <c r="D306" s="76"/>
      <c r="E306" s="33"/>
      <c r="F306" s="33"/>
      <c r="G306" s="33"/>
      <c r="I306" s="29"/>
      <c r="J306" s="29"/>
      <c r="K306" s="29"/>
      <c r="M306" s="27"/>
      <c r="Q306" s="27"/>
      <c r="T306" s="82"/>
      <c r="U306" s="26"/>
      <c r="AC306" s="30"/>
    </row>
    <row r="307" spans="1:29" s="25" customFormat="1" x14ac:dyDescent="0.25">
      <c r="B307" s="26"/>
      <c r="D307" s="76"/>
      <c r="E307" s="33"/>
      <c r="F307" s="33"/>
      <c r="G307" s="33"/>
      <c r="I307" s="29"/>
      <c r="J307" s="29"/>
      <c r="K307" s="29"/>
      <c r="M307" s="27"/>
      <c r="Q307" s="27"/>
      <c r="T307" s="82"/>
      <c r="U307" s="26"/>
      <c r="AC307" s="30"/>
    </row>
    <row r="308" spans="1:29" s="25" customFormat="1" x14ac:dyDescent="0.25">
      <c r="B308" s="26"/>
      <c r="D308" s="76"/>
      <c r="E308" s="33"/>
      <c r="F308" s="33"/>
      <c r="G308" s="33"/>
      <c r="I308" s="29"/>
      <c r="J308" s="29"/>
      <c r="K308" s="29"/>
      <c r="M308" s="27"/>
      <c r="Q308" s="27"/>
      <c r="T308" s="82"/>
      <c r="U308" s="26"/>
      <c r="AC308" s="30"/>
    </row>
    <row r="309" spans="1:29" s="25" customFormat="1" x14ac:dyDescent="0.25">
      <c r="B309" s="26"/>
      <c r="D309" s="76"/>
      <c r="E309" s="33"/>
      <c r="F309" s="33"/>
      <c r="G309" s="33"/>
      <c r="H309"/>
      <c r="I309" s="29"/>
      <c r="J309" s="29"/>
      <c r="K309" s="29"/>
      <c r="M309" s="27"/>
      <c r="Q309" s="27"/>
      <c r="T309" s="82"/>
      <c r="U309" s="26"/>
      <c r="AC309" s="30"/>
    </row>
    <row r="310" spans="1:29" s="25" customFormat="1" x14ac:dyDescent="0.25">
      <c r="B310" s="26"/>
      <c r="D310" s="76"/>
      <c r="E310" s="33"/>
      <c r="F310" s="33"/>
      <c r="G310" s="33"/>
      <c r="H310"/>
      <c r="I310" s="29"/>
      <c r="J310" s="29"/>
      <c r="K310" s="29"/>
      <c r="M310" s="27"/>
      <c r="Q310" s="27"/>
      <c r="T310" s="82"/>
      <c r="U310" s="26"/>
      <c r="AC310" s="30"/>
    </row>
    <row r="311" spans="1:29" s="25" customFormat="1" x14ac:dyDescent="0.25">
      <c r="A311"/>
      <c r="B311" s="26"/>
      <c r="C311"/>
      <c r="D311" s="76"/>
      <c r="E311" s="33"/>
      <c r="F311" s="33"/>
      <c r="G311" s="33"/>
      <c r="H311"/>
      <c r="I311" s="29"/>
      <c r="J311" s="29"/>
      <c r="K311" s="29"/>
      <c r="M311" s="27"/>
      <c r="Q311" s="27"/>
      <c r="T311" s="82"/>
      <c r="U311" s="26"/>
      <c r="AB311" s="24"/>
      <c r="AC311" s="30"/>
    </row>
    <row r="321" spans="4:4" x14ac:dyDescent="0.25">
      <c r="D321" s="38"/>
    </row>
    <row r="322" spans="4:4" x14ac:dyDescent="0.25">
      <c r="D322" s="38"/>
    </row>
    <row r="323" spans="4:4" x14ac:dyDescent="0.25">
      <c r="D323" s="38"/>
    </row>
    <row r="324" spans="4:4" x14ac:dyDescent="0.25">
      <c r="D324" s="38"/>
    </row>
    <row r="325" spans="4:4" x14ac:dyDescent="0.25">
      <c r="D325" s="38"/>
    </row>
    <row r="326" spans="4:4" x14ac:dyDescent="0.25">
      <c r="D326" s="38"/>
    </row>
    <row r="327" spans="4:4" x14ac:dyDescent="0.25">
      <c r="D327" s="38"/>
    </row>
    <row r="328" spans="4:4" x14ac:dyDescent="0.25">
      <c r="D328" s="38"/>
    </row>
    <row r="329" spans="4:4" x14ac:dyDescent="0.25">
      <c r="D329" s="28"/>
    </row>
    <row r="330" spans="4:4" x14ac:dyDescent="0.25">
      <c r="D330" s="28"/>
    </row>
    <row r="331" spans="4:4" x14ac:dyDescent="0.25">
      <c r="D331" s="28"/>
    </row>
    <row r="332" spans="4:4" x14ac:dyDescent="0.25">
      <c r="D332" s="28"/>
    </row>
    <row r="333" spans="4:4" x14ac:dyDescent="0.25">
      <c r="D333" s="28"/>
    </row>
    <row r="334" spans="4:4" x14ac:dyDescent="0.25">
      <c r="D334" s="28"/>
    </row>
    <row r="335" spans="4:4" x14ac:dyDescent="0.25">
      <c r="D335" s="28"/>
    </row>
    <row r="336" spans="4:4" x14ac:dyDescent="0.25">
      <c r="D336" s="28"/>
    </row>
    <row r="337" spans="4:4" x14ac:dyDescent="0.25">
      <c r="D337" s="28"/>
    </row>
    <row r="338" spans="4:4" x14ac:dyDescent="0.25">
      <c r="D338" s="28"/>
    </row>
    <row r="339" spans="4:4" x14ac:dyDescent="0.25">
      <c r="D339" s="28"/>
    </row>
  </sheetData>
  <phoneticPr fontId="5" type="noConversion"/>
  <printOptions gridLines="1"/>
  <pageMargins left="0.2" right="0.19791666666666699" top="0.75" bottom="0.75" header="0.2" footer="0.3"/>
  <pageSetup orientation="landscape" r:id="rId1"/>
  <headerFooter>
    <oddHeader xml:space="preserve">&amp;C2015 WPLC Budget YTD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WhiteSpace="0" topLeftCell="A16" workbookViewId="0">
      <pane xSplit="1" topLeftCell="B1" activePane="topRight" state="frozen"/>
      <selection pane="topRight" activeCell="F25" sqref="F25"/>
    </sheetView>
  </sheetViews>
  <sheetFormatPr defaultColWidth="9.140625" defaultRowHeight="15" x14ac:dyDescent="0.25"/>
  <cols>
    <col min="1" max="1" width="26.42578125" style="43" bestFit="1" customWidth="1"/>
    <col min="2" max="2" width="22.85546875" style="63" bestFit="1" customWidth="1"/>
    <col min="3" max="3" width="10.140625" style="49" bestFit="1" customWidth="1"/>
    <col min="4" max="4" width="18.140625" style="46" bestFit="1" customWidth="1"/>
    <col min="5" max="5" width="14.85546875" style="45" bestFit="1" customWidth="1"/>
    <col min="6" max="6" width="12.5703125" style="49" bestFit="1" customWidth="1"/>
    <col min="7" max="7" width="16.140625" style="43" bestFit="1" customWidth="1"/>
    <col min="8" max="8" width="7.42578125" style="43" bestFit="1" customWidth="1"/>
    <col min="9" max="9" width="26.140625" style="46" bestFit="1" customWidth="1"/>
    <col min="10" max="10" width="14.85546875" style="43" bestFit="1" customWidth="1"/>
    <col min="11" max="11" width="11.5703125" style="43" bestFit="1" customWidth="1"/>
    <col min="12" max="16384" width="9.140625" style="43"/>
  </cols>
  <sheetData>
    <row r="1" spans="1:11" ht="47.25" customHeight="1" x14ac:dyDescent="0.25">
      <c r="A1" s="39" t="s">
        <v>38</v>
      </c>
      <c r="B1" s="62" t="s">
        <v>49</v>
      </c>
      <c r="C1" s="69" t="s">
        <v>50</v>
      </c>
      <c r="D1" s="42" t="s">
        <v>36</v>
      </c>
      <c r="E1" s="68" t="s">
        <v>37</v>
      </c>
      <c r="F1" s="41" t="s">
        <v>52</v>
      </c>
      <c r="G1" s="50" t="s">
        <v>48</v>
      </c>
      <c r="H1" s="40" t="s">
        <v>50</v>
      </c>
      <c r="I1" s="42" t="s">
        <v>36</v>
      </c>
      <c r="J1" s="41" t="s">
        <v>37</v>
      </c>
      <c r="K1" s="41" t="s">
        <v>52</v>
      </c>
    </row>
    <row r="2" spans="1:11" x14ac:dyDescent="0.25">
      <c r="A2" s="43" t="s">
        <v>39</v>
      </c>
      <c r="B2" s="79">
        <v>27424.92046841063</v>
      </c>
      <c r="C2" s="70">
        <v>44857</v>
      </c>
      <c r="D2" s="55">
        <v>27425</v>
      </c>
      <c r="E2" s="52">
        <v>42096</v>
      </c>
      <c r="F2" s="78">
        <v>42145</v>
      </c>
      <c r="G2" s="53">
        <v>3909</v>
      </c>
      <c r="H2" s="54">
        <v>44857</v>
      </c>
      <c r="I2" s="55">
        <v>3909</v>
      </c>
      <c r="J2" s="52">
        <v>42096</v>
      </c>
      <c r="K2" s="78">
        <v>42145</v>
      </c>
    </row>
    <row r="3" spans="1:11" x14ac:dyDescent="0.25">
      <c r="A3" s="43" t="s">
        <v>27</v>
      </c>
      <c r="B3" s="79">
        <v>39410.255945089222</v>
      </c>
      <c r="C3" s="71">
        <v>44858</v>
      </c>
      <c r="D3" s="66">
        <v>39410</v>
      </c>
      <c r="E3" s="56">
        <v>42096</v>
      </c>
      <c r="F3" s="78">
        <v>42131</v>
      </c>
      <c r="G3" s="53">
        <v>3909</v>
      </c>
      <c r="H3" s="54">
        <v>44858</v>
      </c>
      <c r="I3" s="57">
        <v>3909</v>
      </c>
      <c r="J3" s="52">
        <v>42096</v>
      </c>
      <c r="K3" s="78">
        <v>42131</v>
      </c>
    </row>
    <row r="4" spans="1:11" x14ac:dyDescent="0.25">
      <c r="A4" s="43" t="s">
        <v>28</v>
      </c>
      <c r="B4" s="79">
        <v>86045.852374101334</v>
      </c>
      <c r="C4" s="70">
        <v>44859</v>
      </c>
      <c r="D4" s="55">
        <v>86046</v>
      </c>
      <c r="E4" s="52">
        <v>42096</v>
      </c>
      <c r="F4" s="78">
        <v>42136</v>
      </c>
      <c r="G4" s="53">
        <v>5864</v>
      </c>
      <c r="H4" s="54">
        <v>44859</v>
      </c>
      <c r="I4" s="65">
        <v>5864</v>
      </c>
      <c r="J4" s="52">
        <v>42096</v>
      </c>
      <c r="K4" s="78">
        <v>42136</v>
      </c>
    </row>
    <row r="5" spans="1:11" x14ac:dyDescent="0.25">
      <c r="A5" s="43" t="s">
        <v>40</v>
      </c>
      <c r="B5" s="79">
        <v>27043.076396288863</v>
      </c>
      <c r="C5" s="70">
        <v>44860</v>
      </c>
      <c r="D5" s="55">
        <v>27043</v>
      </c>
      <c r="E5" s="52">
        <v>42096</v>
      </c>
      <c r="F5" s="78">
        <v>42122</v>
      </c>
      <c r="G5" s="53">
        <v>3909</v>
      </c>
      <c r="H5" s="54">
        <v>44860</v>
      </c>
      <c r="I5" s="65">
        <v>3909</v>
      </c>
      <c r="J5" s="52">
        <v>42096</v>
      </c>
      <c r="K5" s="78">
        <v>42122</v>
      </c>
    </row>
    <row r="6" spans="1:11" x14ac:dyDescent="0.25">
      <c r="A6" s="43" t="s">
        <v>41</v>
      </c>
      <c r="B6" s="79">
        <v>38608.242738695284</v>
      </c>
      <c r="C6" s="70">
        <v>44861</v>
      </c>
      <c r="D6" s="55">
        <v>38608</v>
      </c>
      <c r="E6" s="52">
        <v>42096</v>
      </c>
      <c r="F6" s="10">
        <v>42117</v>
      </c>
      <c r="G6" s="53">
        <v>3909</v>
      </c>
      <c r="H6" s="54">
        <v>44861</v>
      </c>
      <c r="I6" s="65">
        <v>3909</v>
      </c>
      <c r="J6" s="52">
        <v>42096</v>
      </c>
      <c r="K6" s="10">
        <v>42117</v>
      </c>
    </row>
    <row r="7" spans="1:11" x14ac:dyDescent="0.25">
      <c r="A7" s="43" t="s">
        <v>33</v>
      </c>
      <c r="B7" s="79">
        <v>18012.141189896578</v>
      </c>
      <c r="C7" s="70">
        <v>44862</v>
      </c>
      <c r="D7" s="55">
        <v>18012</v>
      </c>
      <c r="E7" s="52">
        <v>42096</v>
      </c>
      <c r="F7" s="10">
        <v>42117</v>
      </c>
      <c r="G7" s="53">
        <v>3909</v>
      </c>
      <c r="H7" s="54">
        <v>44862</v>
      </c>
      <c r="I7" s="65">
        <v>3909</v>
      </c>
      <c r="J7" s="52">
        <v>42096</v>
      </c>
      <c r="K7" s="10">
        <v>42117</v>
      </c>
    </row>
    <row r="8" spans="1:11" x14ac:dyDescent="0.25">
      <c r="A8" s="43" t="s">
        <v>42</v>
      </c>
      <c r="B8" s="79">
        <v>49970.113402301133</v>
      </c>
      <c r="C8" s="70">
        <v>44863</v>
      </c>
      <c r="D8" s="55">
        <v>49970</v>
      </c>
      <c r="E8" s="52">
        <v>42096</v>
      </c>
      <c r="F8" s="78">
        <v>42122</v>
      </c>
      <c r="G8" s="53">
        <v>5864</v>
      </c>
      <c r="H8" s="54">
        <v>44863</v>
      </c>
      <c r="I8" s="65">
        <v>5864</v>
      </c>
      <c r="J8" s="52">
        <v>42096</v>
      </c>
      <c r="K8" s="78">
        <v>42122</v>
      </c>
    </row>
    <row r="9" spans="1:11" x14ac:dyDescent="0.25">
      <c r="A9" s="43" t="s">
        <v>43</v>
      </c>
      <c r="B9" s="79">
        <v>114407.72810319335</v>
      </c>
      <c r="C9" s="70">
        <v>44864</v>
      </c>
      <c r="D9" s="55">
        <v>114408</v>
      </c>
      <c r="E9" s="52">
        <v>42096</v>
      </c>
      <c r="F9" s="78">
        <v>42180</v>
      </c>
      <c r="G9" s="53">
        <v>9773</v>
      </c>
      <c r="H9" s="54">
        <v>44864</v>
      </c>
      <c r="I9" s="65">
        <v>9773</v>
      </c>
      <c r="J9" s="52">
        <v>42096</v>
      </c>
      <c r="K9" s="78">
        <v>42157</v>
      </c>
    </row>
    <row r="10" spans="1:11" x14ac:dyDescent="0.25">
      <c r="A10" s="43" t="s">
        <v>44</v>
      </c>
      <c r="B10" s="79">
        <v>72872.693306737769</v>
      </c>
      <c r="C10" s="70">
        <v>44865</v>
      </c>
      <c r="D10" s="55">
        <v>72873</v>
      </c>
      <c r="E10" s="52">
        <v>42096</v>
      </c>
      <c r="F10" s="78">
        <v>42145</v>
      </c>
      <c r="G10" s="53">
        <v>5864</v>
      </c>
      <c r="H10" s="54">
        <v>44865</v>
      </c>
      <c r="I10" s="65">
        <v>5864</v>
      </c>
      <c r="J10" s="52">
        <v>42096</v>
      </c>
      <c r="K10" s="78">
        <v>42145</v>
      </c>
    </row>
    <row r="11" spans="1:11" x14ac:dyDescent="0.25">
      <c r="A11" s="43" t="s">
        <v>32</v>
      </c>
      <c r="B11" s="79">
        <v>28118.696826761741</v>
      </c>
      <c r="C11" s="70">
        <v>44866</v>
      </c>
      <c r="D11" s="55">
        <v>28119</v>
      </c>
      <c r="E11" s="52">
        <v>42096</v>
      </c>
      <c r="F11" s="10">
        <v>42117</v>
      </c>
      <c r="G11" s="53">
        <v>3909</v>
      </c>
      <c r="H11" s="54">
        <v>44866</v>
      </c>
      <c r="I11" s="65">
        <v>3909</v>
      </c>
      <c r="J11" s="52">
        <v>42096</v>
      </c>
      <c r="K11" s="10">
        <v>42117</v>
      </c>
    </row>
    <row r="12" spans="1:11" x14ac:dyDescent="0.25">
      <c r="A12" s="43" t="s">
        <v>30</v>
      </c>
      <c r="B12" s="79">
        <v>43029.164099368063</v>
      </c>
      <c r="C12" s="70">
        <v>44867</v>
      </c>
      <c r="D12" s="55">
        <v>43029</v>
      </c>
      <c r="E12" s="52">
        <v>42096</v>
      </c>
      <c r="F12" s="10"/>
      <c r="G12" s="53">
        <v>3909</v>
      </c>
      <c r="H12" s="54">
        <v>44867</v>
      </c>
      <c r="I12" s="65">
        <v>3909</v>
      </c>
      <c r="J12" s="52">
        <v>42096</v>
      </c>
      <c r="K12" s="10"/>
    </row>
    <row r="13" spans="1:11" x14ac:dyDescent="0.25">
      <c r="A13" s="43" t="s">
        <v>31</v>
      </c>
      <c r="B13" s="79">
        <v>190900.63697676029</v>
      </c>
      <c r="C13" s="70">
        <v>44868</v>
      </c>
      <c r="D13" s="55">
        <v>190901</v>
      </c>
      <c r="E13" s="52">
        <v>42096</v>
      </c>
      <c r="F13" s="78">
        <v>42131</v>
      </c>
      <c r="G13" s="53">
        <v>7818</v>
      </c>
      <c r="H13" s="54">
        <v>44868</v>
      </c>
      <c r="I13" s="65">
        <v>7818</v>
      </c>
      <c r="J13" s="52">
        <v>42096</v>
      </c>
      <c r="K13" s="78">
        <v>42131</v>
      </c>
    </row>
    <row r="14" spans="1:11" x14ac:dyDescent="0.25">
      <c r="A14" s="43" t="s">
        <v>45</v>
      </c>
      <c r="B14" s="79">
        <v>22897.932491485397</v>
      </c>
      <c r="C14" s="70">
        <v>44869</v>
      </c>
      <c r="D14" s="55">
        <v>22898</v>
      </c>
      <c r="E14" s="52">
        <v>42096</v>
      </c>
      <c r="F14" s="78">
        <v>42131</v>
      </c>
      <c r="G14" s="53">
        <v>3909</v>
      </c>
      <c r="H14" s="54">
        <v>44869</v>
      </c>
      <c r="I14" s="65">
        <v>3909</v>
      </c>
      <c r="J14" s="52">
        <v>42096</v>
      </c>
      <c r="K14" s="78">
        <v>42131</v>
      </c>
    </row>
    <row r="15" spans="1:11" x14ac:dyDescent="0.25">
      <c r="A15" s="59" t="s">
        <v>46</v>
      </c>
      <c r="B15" s="79">
        <v>88020.588109615623</v>
      </c>
      <c r="C15" s="70" t="s">
        <v>129</v>
      </c>
      <c r="D15" s="55">
        <f>D40</f>
        <v>88021</v>
      </c>
      <c r="E15" s="52" t="s">
        <v>129</v>
      </c>
      <c r="F15" s="58"/>
      <c r="G15" s="53">
        <v>5864</v>
      </c>
      <c r="H15" s="54">
        <v>44870</v>
      </c>
      <c r="I15" s="65">
        <v>5864</v>
      </c>
      <c r="J15" s="52">
        <v>42097</v>
      </c>
      <c r="K15" s="78">
        <v>42131</v>
      </c>
    </row>
    <row r="16" spans="1:11" x14ac:dyDescent="0.25">
      <c r="A16" s="43" t="s">
        <v>47</v>
      </c>
      <c r="B16" s="79">
        <v>47538.527408003851</v>
      </c>
      <c r="C16" s="70">
        <v>44871</v>
      </c>
      <c r="D16" s="67">
        <v>47539</v>
      </c>
      <c r="E16" s="52">
        <v>42096</v>
      </c>
      <c r="F16" s="78">
        <v>42122</v>
      </c>
      <c r="G16" s="53">
        <v>3909</v>
      </c>
      <c r="H16" s="51">
        <v>44871</v>
      </c>
      <c r="I16" s="65">
        <v>3909</v>
      </c>
      <c r="J16" s="52">
        <v>42096</v>
      </c>
      <c r="K16" s="78">
        <v>42122</v>
      </c>
    </row>
    <row r="17" spans="1:11" x14ac:dyDescent="0.25">
      <c r="A17" s="43" t="s">
        <v>29</v>
      </c>
      <c r="B17" s="79">
        <v>57039.547927742227</v>
      </c>
      <c r="C17" s="70">
        <v>44872</v>
      </c>
      <c r="D17" s="55">
        <v>57040</v>
      </c>
      <c r="E17" s="52">
        <v>42096</v>
      </c>
      <c r="F17" s="78">
        <v>42145</v>
      </c>
      <c r="G17" s="53">
        <v>5864</v>
      </c>
      <c r="H17" s="54">
        <v>44872</v>
      </c>
      <c r="I17" s="65">
        <v>5864</v>
      </c>
      <c r="J17" s="52">
        <v>42096</v>
      </c>
      <c r="K17" s="78">
        <v>42145</v>
      </c>
    </row>
    <row r="18" spans="1:11" x14ac:dyDescent="0.25">
      <c r="A18" s="43" t="s">
        <v>51</v>
      </c>
      <c r="B18" s="79">
        <v>48659.882235548648</v>
      </c>
      <c r="C18" s="70">
        <v>44873</v>
      </c>
      <c r="D18" s="55">
        <v>48660</v>
      </c>
      <c r="E18" s="52">
        <v>42096</v>
      </c>
      <c r="F18" s="78">
        <v>42122</v>
      </c>
      <c r="G18" s="53">
        <v>3909</v>
      </c>
      <c r="H18" s="54">
        <v>44873</v>
      </c>
      <c r="I18" s="65">
        <v>3909</v>
      </c>
      <c r="J18" s="52">
        <v>42096</v>
      </c>
      <c r="K18" s="78">
        <v>42122</v>
      </c>
    </row>
    <row r="19" spans="1:11" x14ac:dyDescent="0.25">
      <c r="B19" s="63">
        <f>SUM(B2:B18)</f>
        <v>1000000.0000000001</v>
      </c>
      <c r="D19" s="46">
        <f>SUM(D2:D18)</f>
        <v>1000002</v>
      </c>
      <c r="G19" s="46">
        <f>SUM(G2:G18)</f>
        <v>86001</v>
      </c>
      <c r="H19" s="48"/>
      <c r="I19" s="46">
        <f>SUM(I2:I18)</f>
        <v>86001</v>
      </c>
    </row>
    <row r="20" spans="1:11" x14ac:dyDescent="0.25">
      <c r="A20" s="39"/>
      <c r="F20" s="43"/>
      <c r="G20" s="45"/>
      <c r="H20" s="45"/>
    </row>
    <row r="21" spans="1:11" x14ac:dyDescent="0.25">
      <c r="A21" s="61"/>
      <c r="C21" s="70"/>
      <c r="F21" s="43"/>
      <c r="G21" s="45"/>
      <c r="H21" s="45"/>
    </row>
    <row r="22" spans="1:11" ht="30" x14ac:dyDescent="0.25">
      <c r="A22" s="86" t="s">
        <v>111</v>
      </c>
      <c r="B22" s="62" t="s">
        <v>49</v>
      </c>
      <c r="C22" s="69" t="s">
        <v>50</v>
      </c>
      <c r="D22" s="42" t="s">
        <v>36</v>
      </c>
      <c r="E22" s="68" t="s">
        <v>37</v>
      </c>
      <c r="F22" s="41" t="s">
        <v>52</v>
      </c>
      <c r="G22" s="45"/>
      <c r="H22" s="45"/>
    </row>
    <row r="23" spans="1:11" x14ac:dyDescent="0.25">
      <c r="A23" s="61" t="s">
        <v>112</v>
      </c>
      <c r="B23" s="63">
        <v>213</v>
      </c>
      <c r="C23" s="49">
        <v>44892</v>
      </c>
      <c r="D23" s="46">
        <v>213</v>
      </c>
      <c r="E23" s="45">
        <v>42097</v>
      </c>
      <c r="F23" s="78">
        <v>42131</v>
      </c>
      <c r="G23" s="45"/>
      <c r="H23" s="45"/>
      <c r="J23" s="47"/>
      <c r="K23" s="47"/>
    </row>
    <row r="24" spans="1:11" x14ac:dyDescent="0.25">
      <c r="A24" s="61" t="s">
        <v>113</v>
      </c>
      <c r="B24" s="63">
        <v>6026</v>
      </c>
      <c r="C24" s="49">
        <v>44893</v>
      </c>
      <c r="D24" s="46">
        <v>6026</v>
      </c>
      <c r="E24" s="45">
        <v>42097</v>
      </c>
      <c r="F24" s="78">
        <v>42145</v>
      </c>
      <c r="G24" s="45"/>
      <c r="H24" s="45"/>
      <c r="I24" s="46" t="s">
        <v>137</v>
      </c>
      <c r="J24" s="46">
        <f>SUMIF(F2:F18,"&lt;&gt;",D2:D18)</f>
        <v>868952</v>
      </c>
      <c r="K24" s="47"/>
    </row>
    <row r="25" spans="1:11" x14ac:dyDescent="0.25">
      <c r="A25" s="61" t="s">
        <v>114</v>
      </c>
      <c r="B25" s="63">
        <v>286</v>
      </c>
      <c r="C25" s="49">
        <v>44894</v>
      </c>
      <c r="D25" s="46">
        <v>286</v>
      </c>
      <c r="E25" s="45">
        <v>42097</v>
      </c>
      <c r="F25" s="78">
        <v>42215</v>
      </c>
      <c r="I25" s="46" t="s">
        <v>136</v>
      </c>
      <c r="J25" s="46">
        <f>SUMIF(K2:K18,"&lt;&gt;",I2:I18)</f>
        <v>82092</v>
      </c>
    </row>
    <row r="26" spans="1:11" x14ac:dyDescent="0.25">
      <c r="A26" s="61" t="s">
        <v>115</v>
      </c>
      <c r="B26" s="63">
        <v>1601</v>
      </c>
      <c r="C26" s="49">
        <v>44895</v>
      </c>
      <c r="D26" s="46">
        <v>1601</v>
      </c>
      <c r="E26" s="45">
        <v>42097</v>
      </c>
      <c r="F26" s="78">
        <v>42145</v>
      </c>
      <c r="I26" s="46" t="s">
        <v>135</v>
      </c>
      <c r="J26" s="46">
        <f>SUMIF(F23:F39,"&lt;&gt;",D23:D39)</f>
        <v>80867</v>
      </c>
    </row>
    <row r="27" spans="1:11" x14ac:dyDescent="0.25">
      <c r="A27" s="61" t="s">
        <v>116</v>
      </c>
      <c r="B27" s="63">
        <v>873</v>
      </c>
      <c r="C27" s="49">
        <v>44896</v>
      </c>
      <c r="D27" s="46">
        <v>873</v>
      </c>
      <c r="E27" s="45">
        <v>42097</v>
      </c>
      <c r="F27" s="78">
        <v>42122</v>
      </c>
      <c r="I27" s="89" t="s">
        <v>134</v>
      </c>
      <c r="J27" s="89">
        <f>SUM(J24:J26)</f>
        <v>1031911</v>
      </c>
    </row>
    <row r="28" spans="1:11" x14ac:dyDescent="0.25">
      <c r="A28" s="61" t="s">
        <v>117</v>
      </c>
      <c r="B28" s="63">
        <v>925</v>
      </c>
      <c r="C28" s="49">
        <v>44897</v>
      </c>
      <c r="D28" s="46">
        <v>925</v>
      </c>
      <c r="E28" s="45">
        <v>42097</v>
      </c>
      <c r="F28" s="10"/>
    </row>
    <row r="29" spans="1:11" x14ac:dyDescent="0.25">
      <c r="A29" s="61" t="s">
        <v>118</v>
      </c>
      <c r="B29" s="63">
        <v>1558</v>
      </c>
      <c r="C29" s="49">
        <v>44898</v>
      </c>
      <c r="D29" s="46">
        <v>1558</v>
      </c>
      <c r="E29" s="45">
        <v>42097</v>
      </c>
      <c r="F29" s="78">
        <v>42122</v>
      </c>
    </row>
    <row r="30" spans="1:11" x14ac:dyDescent="0.25">
      <c r="A30" s="61" t="s">
        <v>119</v>
      </c>
      <c r="B30" s="63">
        <v>5558</v>
      </c>
      <c r="C30" s="49">
        <v>44899</v>
      </c>
      <c r="D30" s="46">
        <v>5558</v>
      </c>
      <c r="E30" s="45">
        <v>42097</v>
      </c>
      <c r="F30" s="78">
        <v>42122</v>
      </c>
    </row>
    <row r="31" spans="1:11" x14ac:dyDescent="0.25">
      <c r="A31" s="61" t="s">
        <v>120</v>
      </c>
      <c r="B31" s="63">
        <v>1617</v>
      </c>
      <c r="C31" s="49">
        <v>44900</v>
      </c>
      <c r="D31" s="46">
        <v>1617</v>
      </c>
      <c r="E31" s="45">
        <v>42097</v>
      </c>
      <c r="F31" s="78">
        <v>42215</v>
      </c>
    </row>
    <row r="32" spans="1:11" x14ac:dyDescent="0.25">
      <c r="A32" s="61" t="s">
        <v>121</v>
      </c>
      <c r="B32" s="63">
        <v>3798</v>
      </c>
      <c r="C32" s="49">
        <v>44901</v>
      </c>
      <c r="D32" s="46">
        <v>3798</v>
      </c>
      <c r="E32" s="45">
        <v>42097</v>
      </c>
      <c r="F32" s="78">
        <v>42136</v>
      </c>
    </row>
    <row r="33" spans="1:8" x14ac:dyDescent="0.25">
      <c r="A33" s="61" t="s">
        <v>122</v>
      </c>
      <c r="B33" s="63">
        <v>6229</v>
      </c>
      <c r="C33" s="49">
        <v>44902</v>
      </c>
      <c r="D33" s="46">
        <v>6229</v>
      </c>
      <c r="E33" s="45">
        <v>42097</v>
      </c>
      <c r="F33" s="78"/>
    </row>
    <row r="34" spans="1:8" x14ac:dyDescent="0.25">
      <c r="A34" s="61" t="s">
        <v>123</v>
      </c>
      <c r="B34" s="63">
        <v>1347</v>
      </c>
      <c r="C34" s="49">
        <v>44903</v>
      </c>
      <c r="D34" s="46">
        <v>1347</v>
      </c>
      <c r="E34" s="45">
        <v>42097</v>
      </c>
      <c r="F34" s="10">
        <v>42192</v>
      </c>
    </row>
    <row r="35" spans="1:8" x14ac:dyDescent="0.25">
      <c r="A35" s="61" t="s">
        <v>124</v>
      </c>
      <c r="B35" s="63">
        <v>2738</v>
      </c>
      <c r="C35" s="49">
        <v>44904</v>
      </c>
      <c r="D35" s="46">
        <v>2738</v>
      </c>
      <c r="E35" s="45">
        <v>42097</v>
      </c>
      <c r="F35" s="78">
        <v>42157</v>
      </c>
    </row>
    <row r="36" spans="1:8" x14ac:dyDescent="0.25">
      <c r="A36" s="61" t="s">
        <v>125</v>
      </c>
      <c r="B36" s="63">
        <v>3475</v>
      </c>
      <c r="C36" s="49">
        <v>44905</v>
      </c>
      <c r="D36" s="46">
        <v>3475</v>
      </c>
      <c r="E36" s="45">
        <v>42097</v>
      </c>
      <c r="F36" s="78">
        <v>42122</v>
      </c>
    </row>
    <row r="37" spans="1:8" x14ac:dyDescent="0.25">
      <c r="A37" s="64" t="s">
        <v>126</v>
      </c>
      <c r="B37" s="63">
        <v>2045</v>
      </c>
      <c r="C37" s="49">
        <v>44906</v>
      </c>
      <c r="D37" s="46">
        <v>2045</v>
      </c>
      <c r="E37" s="45">
        <v>42097</v>
      </c>
      <c r="F37" s="78">
        <v>42157</v>
      </c>
    </row>
    <row r="38" spans="1:8" x14ac:dyDescent="0.25">
      <c r="A38" s="64" t="s">
        <v>127</v>
      </c>
      <c r="B38" s="63">
        <v>11711</v>
      </c>
      <c r="C38" s="72">
        <v>44907</v>
      </c>
      <c r="D38" s="63">
        <v>11711</v>
      </c>
      <c r="E38" s="45">
        <v>42097</v>
      </c>
      <c r="F38" s="78">
        <v>42166</v>
      </c>
    </row>
    <row r="39" spans="1:8" x14ac:dyDescent="0.25">
      <c r="A39" s="64" t="s">
        <v>128</v>
      </c>
      <c r="B39" s="63">
        <v>38021</v>
      </c>
      <c r="C39" s="49">
        <v>44870</v>
      </c>
      <c r="D39" s="46">
        <v>38021</v>
      </c>
      <c r="E39" s="45">
        <v>42097</v>
      </c>
      <c r="F39" s="78">
        <v>42131</v>
      </c>
    </row>
    <row r="40" spans="1:8" x14ac:dyDescent="0.25">
      <c r="A40" s="87" t="s">
        <v>58</v>
      </c>
      <c r="B40" s="88">
        <f>SUM(B23:B39)</f>
        <v>88021</v>
      </c>
      <c r="D40" s="46">
        <f>SUM(D23:D39)</f>
        <v>88021</v>
      </c>
    </row>
    <row r="47" spans="1:8" x14ac:dyDescent="0.25">
      <c r="G47" s="44"/>
      <c r="H47" s="44"/>
    </row>
    <row r="48" spans="1:8" x14ac:dyDescent="0.25">
      <c r="G48" s="45"/>
      <c r="H48" s="45"/>
    </row>
    <row r="49" spans="7:8" x14ac:dyDescent="0.25">
      <c r="G49" s="45"/>
      <c r="H49" s="45"/>
    </row>
  </sheetData>
  <printOptions gridLines="1"/>
  <pageMargins left="0.2" right="0.2" top="0.75" bottom="0.75" header="0.2" footer="0.3"/>
  <pageSetup orientation="landscape" r:id="rId1"/>
  <headerFooter>
    <oddHeader xml:space="preserve">&amp;C2012 WPLC Budget YTD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5" x14ac:dyDescent="0.25"/>
  <cols>
    <col min="1" max="1" width="45.140625" bestFit="1" customWidth="1"/>
    <col min="3" max="3" width="10.7109375" bestFit="1" customWidth="1"/>
  </cols>
  <sheetData>
    <row r="1" spans="1:3" s="23" customFormat="1" x14ac:dyDescent="0.25">
      <c r="A1" s="23" t="s">
        <v>61</v>
      </c>
      <c r="B1" s="23" t="s">
        <v>56</v>
      </c>
      <c r="C1" s="23" t="s">
        <v>57</v>
      </c>
    </row>
    <row r="2" spans="1:3" x14ac:dyDescent="0.25">
      <c r="C2" s="10"/>
    </row>
    <row r="3" spans="1:3" x14ac:dyDescent="0.25">
      <c r="C3" s="10"/>
    </row>
    <row r="10" spans="1:3" x14ac:dyDescent="0.25">
      <c r="B10">
        <f>SUM(B2:B9)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6" sqref="B6"/>
    </sheetView>
  </sheetViews>
  <sheetFormatPr defaultRowHeight="15" x14ac:dyDescent="0.25"/>
  <cols>
    <col min="1" max="1" width="9.140625" style="26"/>
    <col min="2" max="2" width="9.7109375" bestFit="1" customWidth="1"/>
  </cols>
  <sheetData>
    <row r="1" spans="1:2" x14ac:dyDescent="0.25">
      <c r="A1" s="26" t="s">
        <v>56</v>
      </c>
      <c r="B1" t="s">
        <v>57</v>
      </c>
    </row>
    <row r="2" spans="1:2" x14ac:dyDescent="0.25">
      <c r="A2" s="26">
        <v>175</v>
      </c>
      <c r="B2" s="10">
        <v>42035</v>
      </c>
    </row>
    <row r="3" spans="1:2" x14ac:dyDescent="0.25">
      <c r="A3" s="26">
        <v>65</v>
      </c>
      <c r="B3" s="10">
        <v>42063</v>
      </c>
    </row>
    <row r="4" spans="1:2" x14ac:dyDescent="0.25">
      <c r="A4" s="26">
        <v>30</v>
      </c>
      <c r="B4" s="10">
        <v>42115</v>
      </c>
    </row>
    <row r="5" spans="1:2" x14ac:dyDescent="0.25">
      <c r="A5" s="26">
        <v>30</v>
      </c>
      <c r="B5" s="10">
        <v>42185</v>
      </c>
    </row>
    <row r="6" spans="1:2" x14ac:dyDescent="0.25">
      <c r="B6" s="10"/>
    </row>
    <row r="7" spans="1:2" x14ac:dyDescent="0.25">
      <c r="B7" s="10"/>
    </row>
    <row r="8" spans="1:2" x14ac:dyDescent="0.25">
      <c r="B8" s="10"/>
    </row>
    <row r="9" spans="1:2" x14ac:dyDescent="0.25">
      <c r="B9" s="10"/>
    </row>
    <row r="10" spans="1:2" x14ac:dyDescent="0.25">
      <c r="B10" s="10"/>
    </row>
    <row r="21" spans="1:2" x14ac:dyDescent="0.25">
      <c r="A21" s="26">
        <f>SUM(A2:A19)</f>
        <v>300</v>
      </c>
      <c r="B21" s="2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WPLC budget</vt:lpstr>
      <vt:lpstr>Expense detail</vt:lpstr>
      <vt:lpstr>Income detail</vt:lpstr>
      <vt:lpstr>Other income detail</vt:lpstr>
      <vt:lpstr>Donations 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2014-05-02T14:22:54Z</cp:lastPrinted>
  <dcterms:created xsi:type="dcterms:W3CDTF">2007-05-31T16:25:10Z</dcterms:created>
  <dcterms:modified xsi:type="dcterms:W3CDTF">2015-08-07T16:55:17Z</dcterms:modified>
</cp:coreProperties>
</file>